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713UT - Vytápění" sheetId="2" r:id="rId2"/>
    <sheet name="17713PL - Vnitřní plynovod" sheetId="3" r:id="rId3"/>
    <sheet name="17713ZT - Zdravotní technika" sheetId="4" r:id="rId4"/>
    <sheet name="17713ST - stavební část" sheetId="5" r:id="rId5"/>
    <sheet name="17713EL - Elektroinstalace" sheetId="6" r:id="rId6"/>
    <sheet name="Pokyny pro vyplnění" sheetId="7" r:id="rId7"/>
  </sheets>
  <definedNames>
    <definedName name="_xlnm.Print_Area" localSheetId="0">'Rekapitulace stavby'!$D$4:$AO$33,'Rekapitulace stavby'!$C$39:$AQ$57</definedName>
    <definedName name="_xlnm.Print_Titles" localSheetId="0">'Rekapitulace stavby'!$49:$49</definedName>
    <definedName name="_xlnm._FilterDatabase" localSheetId="1" hidden="1">'17713UT - Vytápění'!$C$85:$K$179</definedName>
    <definedName name="_xlnm.Print_Area" localSheetId="1">'17713UT - Vytápění'!$C$4:$J$36,'17713UT - Vytápění'!$C$42:$J$67,'17713UT - Vytápění'!$C$73:$K$179</definedName>
    <definedName name="_xlnm.Print_Titles" localSheetId="1">'17713UT - Vytápění'!$85:$85</definedName>
    <definedName name="_xlnm._FilterDatabase" localSheetId="2" hidden="1">'17713PL - Vnitřní plynovod'!$C$81:$K$121</definedName>
    <definedName name="_xlnm.Print_Area" localSheetId="2">'17713PL - Vnitřní plynovod'!$C$4:$J$36,'17713PL - Vnitřní plynovod'!$C$42:$J$63,'17713PL - Vnitřní plynovod'!$C$69:$K$121</definedName>
    <definedName name="_xlnm.Print_Titles" localSheetId="2">'17713PL - Vnitřní plynovod'!$81:$81</definedName>
    <definedName name="_xlnm._FilterDatabase" localSheetId="3" hidden="1">'17713ZT - Zdravotní technika'!$C$81:$K$156</definedName>
    <definedName name="_xlnm.Print_Area" localSheetId="3">'17713ZT - Zdravotní technika'!$C$4:$J$36,'17713ZT - Zdravotní technika'!$C$42:$J$63,'17713ZT - Zdravotní technika'!$C$69:$K$156</definedName>
    <definedName name="_xlnm.Print_Titles" localSheetId="3">'17713ZT - Zdravotní technika'!$81:$81</definedName>
    <definedName name="_xlnm._FilterDatabase" localSheetId="4" hidden="1">'17713ST - stavební část'!$C$97:$K$537</definedName>
    <definedName name="_xlnm.Print_Area" localSheetId="4">'17713ST - stavební část'!$C$4:$J$36,'17713ST - stavební část'!$C$42:$J$79,'17713ST - stavební část'!$C$85:$K$537</definedName>
    <definedName name="_xlnm.Print_Titles" localSheetId="4">'17713ST - stavební část'!$97:$97</definedName>
    <definedName name="_xlnm._FilterDatabase" localSheetId="5" hidden="1">'17713EL - Elektroinstalace'!$C$79:$K$154</definedName>
    <definedName name="_xlnm.Print_Area" localSheetId="5">'17713EL - Elektroinstalace'!$C$4:$J$36,'17713EL - Elektroinstalace'!$C$42:$J$61,'17713EL - Elektroinstalace'!$C$67:$K$154</definedName>
    <definedName name="_xlnm.Print_Titles" localSheetId="5">'17713EL - Elektroinstalace'!$79:$79</definedName>
    <definedName name="_xlnm.Print_Area" localSheetId="6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6"/>
  <c r="AX56"/>
  <c i="6" r="BI154"/>
  <c r="BH154"/>
  <c r="BG154"/>
  <c r="BE154"/>
  <c r="T154"/>
  <c r="R154"/>
  <c r="P154"/>
  <c r="BK154"/>
  <c r="J154"/>
  <c r="BF154"/>
  <c r="BI153"/>
  <c r="BH153"/>
  <c r="BG153"/>
  <c r="BE153"/>
  <c r="T153"/>
  <c r="T152"/>
  <c r="R153"/>
  <c r="R152"/>
  <c r="P153"/>
  <c r="P152"/>
  <c r="BK153"/>
  <c r="BK152"/>
  <c r="J152"/>
  <c r="J153"/>
  <c r="BF153"/>
  <c r="J60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T146"/>
  <c r="R147"/>
  <c r="R146"/>
  <c r="P147"/>
  <c r="P146"/>
  <c r="BK147"/>
  <c r="BK146"/>
  <c r="J146"/>
  <c r="J147"/>
  <c r="BF147"/>
  <c r="J59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BH86"/>
  <c r="BG86"/>
  <c r="BE86"/>
  <c r="T86"/>
  <c r="R86"/>
  <c r="P86"/>
  <c r="BK86"/>
  <c r="J86"/>
  <c r="BF86"/>
  <c r="BI85"/>
  <c r="BH85"/>
  <c r="BG85"/>
  <c r="BE85"/>
  <c r="T85"/>
  <c r="R85"/>
  <c r="P85"/>
  <c r="BK85"/>
  <c r="J85"/>
  <c r="BF85"/>
  <c r="BI84"/>
  <c r="BH84"/>
  <c r="BG84"/>
  <c r="BE84"/>
  <c r="T84"/>
  <c r="R84"/>
  <c r="P84"/>
  <c r="BK84"/>
  <c r="J84"/>
  <c r="BF84"/>
  <c r="BI83"/>
  <c r="F34"/>
  <c i="1" r="BD56"/>
  <c i="6" r="BH83"/>
  <c r="F33"/>
  <c i="1" r="BC56"/>
  <c i="6" r="BG83"/>
  <c r="F32"/>
  <c i="1" r="BB56"/>
  <c i="6" r="BE83"/>
  <c r="J30"/>
  <c i="1" r="AV56"/>
  <c i="6" r="F30"/>
  <c i="1" r="AZ56"/>
  <c i="6" r="T83"/>
  <c r="T82"/>
  <c r="T81"/>
  <c r="T80"/>
  <c r="R83"/>
  <c r="R82"/>
  <c r="R81"/>
  <c r="R80"/>
  <c r="P83"/>
  <c r="P82"/>
  <c r="P81"/>
  <c r="P80"/>
  <c i="1" r="AU56"/>
  <c i="6" r="BK83"/>
  <c r="BK82"/>
  <c r="J82"/>
  <c r="BK81"/>
  <c r="J81"/>
  <c r="BK80"/>
  <c r="J80"/>
  <c r="J56"/>
  <c r="J27"/>
  <c i="1" r="AG56"/>
  <c i="6" r="J83"/>
  <c r="BF83"/>
  <c r="J31"/>
  <c i="1" r="AW56"/>
  <c i="6" r="F31"/>
  <c i="1" r="BA56"/>
  <c i="6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5"/>
  <c r="AX55"/>
  <c i="5" r="BI535"/>
  <c r="BH535"/>
  <c r="BG535"/>
  <c r="BE535"/>
  <c r="T535"/>
  <c r="T534"/>
  <c r="T533"/>
  <c r="R535"/>
  <c r="R534"/>
  <c r="R533"/>
  <c r="P535"/>
  <c r="P534"/>
  <c r="P533"/>
  <c r="BK535"/>
  <c r="BK534"/>
  <c r="J534"/>
  <c r="BK533"/>
  <c r="J533"/>
  <c r="J535"/>
  <c r="BF535"/>
  <c r="J78"/>
  <c r="J77"/>
  <c r="BI522"/>
  <c r="BH522"/>
  <c r="BG522"/>
  <c r="BE522"/>
  <c r="T522"/>
  <c r="R522"/>
  <c r="P522"/>
  <c r="BK522"/>
  <c r="J522"/>
  <c r="BF522"/>
  <c r="BI521"/>
  <c r="BH521"/>
  <c r="BG521"/>
  <c r="BE521"/>
  <c r="T521"/>
  <c r="R521"/>
  <c r="P521"/>
  <c r="BK521"/>
  <c r="J521"/>
  <c r="BF521"/>
  <c r="BI518"/>
  <c r="BH518"/>
  <c r="BG518"/>
  <c r="BE518"/>
  <c r="T518"/>
  <c r="T517"/>
  <c r="R518"/>
  <c r="R517"/>
  <c r="P518"/>
  <c r="P517"/>
  <c r="BK518"/>
  <c r="BK517"/>
  <c r="J517"/>
  <c r="J518"/>
  <c r="BF518"/>
  <c r="J76"/>
  <c r="BI516"/>
  <c r="BH516"/>
  <c r="BG516"/>
  <c r="BE516"/>
  <c r="T516"/>
  <c r="R516"/>
  <c r="P516"/>
  <c r="BK516"/>
  <c r="J516"/>
  <c r="BF516"/>
  <c r="BI515"/>
  <c r="BH515"/>
  <c r="BG515"/>
  <c r="BE515"/>
  <c r="T515"/>
  <c r="R515"/>
  <c r="P515"/>
  <c r="BK515"/>
  <c r="J515"/>
  <c r="BF515"/>
  <c r="BI512"/>
  <c r="BH512"/>
  <c r="BG512"/>
  <c r="BE512"/>
  <c r="T512"/>
  <c r="T511"/>
  <c r="R512"/>
  <c r="R511"/>
  <c r="P512"/>
  <c r="P511"/>
  <c r="BK512"/>
  <c r="BK511"/>
  <c r="J511"/>
  <c r="J512"/>
  <c r="BF512"/>
  <c r="J75"/>
  <c r="BI510"/>
  <c r="BH510"/>
  <c r="BG510"/>
  <c r="BE510"/>
  <c r="T510"/>
  <c r="R510"/>
  <c r="P510"/>
  <c r="BK510"/>
  <c r="J510"/>
  <c r="BF510"/>
  <c r="BI507"/>
  <c r="BH507"/>
  <c r="BG507"/>
  <c r="BE507"/>
  <c r="T507"/>
  <c r="R507"/>
  <c r="P507"/>
  <c r="BK507"/>
  <c r="J507"/>
  <c r="BF507"/>
  <c r="BI504"/>
  <c r="BH504"/>
  <c r="BG504"/>
  <c r="BE504"/>
  <c r="T504"/>
  <c r="R504"/>
  <c r="P504"/>
  <c r="BK504"/>
  <c r="J504"/>
  <c r="BF504"/>
  <c r="BI501"/>
  <c r="BH501"/>
  <c r="BG501"/>
  <c r="BE501"/>
  <c r="T501"/>
  <c r="R501"/>
  <c r="P501"/>
  <c r="BK501"/>
  <c r="J501"/>
  <c r="BF501"/>
  <c r="BI498"/>
  <c r="BH498"/>
  <c r="BG498"/>
  <c r="BE498"/>
  <c r="T498"/>
  <c r="R498"/>
  <c r="P498"/>
  <c r="BK498"/>
  <c r="J498"/>
  <c r="BF498"/>
  <c r="BI496"/>
  <c r="BH496"/>
  <c r="BG496"/>
  <c r="BE496"/>
  <c r="T496"/>
  <c r="R496"/>
  <c r="P496"/>
  <c r="BK496"/>
  <c r="J496"/>
  <c r="BF496"/>
  <c r="BI492"/>
  <c r="BH492"/>
  <c r="BG492"/>
  <c r="BE492"/>
  <c r="T492"/>
  <c r="R492"/>
  <c r="P492"/>
  <c r="BK492"/>
  <c r="J492"/>
  <c r="BF492"/>
  <c r="BI490"/>
  <c r="BH490"/>
  <c r="BG490"/>
  <c r="BE490"/>
  <c r="T490"/>
  <c r="R490"/>
  <c r="P490"/>
  <c r="BK490"/>
  <c r="J490"/>
  <c r="BF490"/>
  <c r="BI486"/>
  <c r="BH486"/>
  <c r="BG486"/>
  <c r="BE486"/>
  <c r="T486"/>
  <c r="R486"/>
  <c r="P486"/>
  <c r="BK486"/>
  <c r="J486"/>
  <c r="BF486"/>
  <c r="BI483"/>
  <c r="BH483"/>
  <c r="BG483"/>
  <c r="BE483"/>
  <c r="T483"/>
  <c r="T482"/>
  <c r="R483"/>
  <c r="R482"/>
  <c r="P483"/>
  <c r="P482"/>
  <c r="BK483"/>
  <c r="BK482"/>
  <c r="J482"/>
  <c r="J483"/>
  <c r="BF483"/>
  <c r="J74"/>
  <c r="BI473"/>
  <c r="BH473"/>
  <c r="BG473"/>
  <c r="BE473"/>
  <c r="T473"/>
  <c r="R473"/>
  <c r="P473"/>
  <c r="BK473"/>
  <c r="J473"/>
  <c r="BF473"/>
  <c r="BI470"/>
  <c r="BH470"/>
  <c r="BG470"/>
  <c r="BE470"/>
  <c r="T470"/>
  <c r="R470"/>
  <c r="P470"/>
  <c r="BK470"/>
  <c r="J470"/>
  <c r="BF470"/>
  <c r="BI467"/>
  <c r="BH467"/>
  <c r="BG467"/>
  <c r="BE467"/>
  <c r="T467"/>
  <c r="T466"/>
  <c r="R467"/>
  <c r="R466"/>
  <c r="P467"/>
  <c r="P466"/>
  <c r="BK467"/>
  <c r="BK466"/>
  <c r="J466"/>
  <c r="J467"/>
  <c r="BF467"/>
  <c r="J73"/>
  <c r="BI465"/>
  <c r="BH465"/>
  <c r="BG465"/>
  <c r="BE465"/>
  <c r="T465"/>
  <c r="R465"/>
  <c r="P465"/>
  <c r="BK465"/>
  <c r="J465"/>
  <c r="BF465"/>
  <c r="BI463"/>
  <c r="BH463"/>
  <c r="BG463"/>
  <c r="BE463"/>
  <c r="T463"/>
  <c r="R463"/>
  <c r="P463"/>
  <c r="BK463"/>
  <c r="J463"/>
  <c r="BF463"/>
  <c r="BI456"/>
  <c r="BH456"/>
  <c r="BG456"/>
  <c r="BE456"/>
  <c r="T456"/>
  <c r="R456"/>
  <c r="P456"/>
  <c r="BK456"/>
  <c r="J456"/>
  <c r="BF456"/>
  <c r="BI454"/>
  <c r="BH454"/>
  <c r="BG454"/>
  <c r="BE454"/>
  <c r="T454"/>
  <c r="R454"/>
  <c r="P454"/>
  <c r="BK454"/>
  <c r="J454"/>
  <c r="BF454"/>
  <c r="BI451"/>
  <c r="BH451"/>
  <c r="BG451"/>
  <c r="BE451"/>
  <c r="T451"/>
  <c r="R451"/>
  <c r="P451"/>
  <c r="BK451"/>
  <c r="J451"/>
  <c r="BF451"/>
  <c r="BI450"/>
  <c r="BH450"/>
  <c r="BG450"/>
  <c r="BE450"/>
  <c r="T450"/>
  <c r="R450"/>
  <c r="P450"/>
  <c r="BK450"/>
  <c r="J450"/>
  <c r="BF450"/>
  <c r="BI448"/>
  <c r="BH448"/>
  <c r="BG448"/>
  <c r="BE448"/>
  <c r="T448"/>
  <c r="R448"/>
  <c r="P448"/>
  <c r="BK448"/>
  <c r="J448"/>
  <c r="BF448"/>
  <c r="BI446"/>
  <c r="BH446"/>
  <c r="BG446"/>
  <c r="BE446"/>
  <c r="T446"/>
  <c r="R446"/>
  <c r="P446"/>
  <c r="BK446"/>
  <c r="J446"/>
  <c r="BF446"/>
  <c r="BI443"/>
  <c r="BH443"/>
  <c r="BG443"/>
  <c r="BE443"/>
  <c r="T443"/>
  <c r="T442"/>
  <c r="R443"/>
  <c r="R442"/>
  <c r="P443"/>
  <c r="P442"/>
  <c r="BK443"/>
  <c r="BK442"/>
  <c r="J442"/>
  <c r="J443"/>
  <c r="BF443"/>
  <c r="J72"/>
  <c r="BI441"/>
  <c r="BH441"/>
  <c r="BG441"/>
  <c r="BE441"/>
  <c r="T441"/>
  <c r="R441"/>
  <c r="P441"/>
  <c r="BK441"/>
  <c r="J441"/>
  <c r="BF441"/>
  <c r="BI440"/>
  <c r="BH440"/>
  <c r="BG440"/>
  <c r="BE440"/>
  <c r="T440"/>
  <c r="R440"/>
  <c r="P440"/>
  <c r="BK440"/>
  <c r="J440"/>
  <c r="BF440"/>
  <c r="BI439"/>
  <c r="BH439"/>
  <c r="BG439"/>
  <c r="BE439"/>
  <c r="T439"/>
  <c r="R439"/>
  <c r="P439"/>
  <c r="BK439"/>
  <c r="J439"/>
  <c r="BF439"/>
  <c r="BI437"/>
  <c r="BH437"/>
  <c r="BG437"/>
  <c r="BE437"/>
  <c r="T437"/>
  <c r="R437"/>
  <c r="P437"/>
  <c r="BK437"/>
  <c r="J437"/>
  <c r="BF437"/>
  <c r="BI434"/>
  <c r="BH434"/>
  <c r="BG434"/>
  <c r="BE434"/>
  <c r="T434"/>
  <c r="R434"/>
  <c r="P434"/>
  <c r="BK434"/>
  <c r="J434"/>
  <c r="BF434"/>
  <c r="BI431"/>
  <c r="BH431"/>
  <c r="BG431"/>
  <c r="BE431"/>
  <c r="T431"/>
  <c r="R431"/>
  <c r="P431"/>
  <c r="BK431"/>
  <c r="J431"/>
  <c r="BF431"/>
  <c r="BI428"/>
  <c r="BH428"/>
  <c r="BG428"/>
  <c r="BE428"/>
  <c r="T428"/>
  <c r="R428"/>
  <c r="P428"/>
  <c r="BK428"/>
  <c r="J428"/>
  <c r="BF428"/>
  <c r="BI422"/>
  <c r="BH422"/>
  <c r="BG422"/>
  <c r="BE422"/>
  <c r="T422"/>
  <c r="T421"/>
  <c r="R422"/>
  <c r="R421"/>
  <c r="P422"/>
  <c r="P421"/>
  <c r="BK422"/>
  <c r="BK421"/>
  <c r="J421"/>
  <c r="J422"/>
  <c r="BF422"/>
  <c r="J71"/>
  <c r="BI420"/>
  <c r="BH420"/>
  <c r="BG420"/>
  <c r="BE420"/>
  <c r="T420"/>
  <c r="R420"/>
  <c r="P420"/>
  <c r="BK420"/>
  <c r="J420"/>
  <c r="BF420"/>
  <c r="BI417"/>
  <c r="BH417"/>
  <c r="BG417"/>
  <c r="BE417"/>
  <c r="T417"/>
  <c r="R417"/>
  <c r="P417"/>
  <c r="BK417"/>
  <c r="J417"/>
  <c r="BF417"/>
  <c r="BI413"/>
  <c r="BH413"/>
  <c r="BG413"/>
  <c r="BE413"/>
  <c r="T413"/>
  <c r="T412"/>
  <c r="R413"/>
  <c r="R412"/>
  <c r="P413"/>
  <c r="P412"/>
  <c r="BK413"/>
  <c r="BK412"/>
  <c r="J412"/>
  <c r="J413"/>
  <c r="BF413"/>
  <c r="J70"/>
  <c r="BI411"/>
  <c r="BH411"/>
  <c r="BG411"/>
  <c r="BE411"/>
  <c r="T411"/>
  <c r="R411"/>
  <c r="P411"/>
  <c r="BK411"/>
  <c r="J411"/>
  <c r="BF411"/>
  <c r="BI408"/>
  <c r="BH408"/>
  <c r="BG408"/>
  <c r="BE408"/>
  <c r="T408"/>
  <c r="R408"/>
  <c r="P408"/>
  <c r="BK408"/>
  <c r="J408"/>
  <c r="BF408"/>
  <c r="BI405"/>
  <c r="BH405"/>
  <c r="BG405"/>
  <c r="BE405"/>
  <c r="T405"/>
  <c r="R405"/>
  <c r="P405"/>
  <c r="BK405"/>
  <c r="J405"/>
  <c r="BF405"/>
  <c r="BI402"/>
  <c r="BH402"/>
  <c r="BG402"/>
  <c r="BE402"/>
  <c r="T402"/>
  <c r="R402"/>
  <c r="P402"/>
  <c r="BK402"/>
  <c r="J402"/>
  <c r="BF402"/>
  <c r="BI399"/>
  <c r="BH399"/>
  <c r="BG399"/>
  <c r="BE399"/>
  <c r="T399"/>
  <c r="R399"/>
  <c r="P399"/>
  <c r="BK399"/>
  <c r="J399"/>
  <c r="BF399"/>
  <c r="BI396"/>
  <c r="BH396"/>
  <c r="BG396"/>
  <c r="BE396"/>
  <c r="T396"/>
  <c r="R396"/>
  <c r="P396"/>
  <c r="BK396"/>
  <c r="J396"/>
  <c r="BF396"/>
  <c r="BI393"/>
  <c r="BH393"/>
  <c r="BG393"/>
  <c r="BE393"/>
  <c r="T393"/>
  <c r="R393"/>
  <c r="P393"/>
  <c r="BK393"/>
  <c r="J393"/>
  <c r="BF393"/>
  <c r="BI390"/>
  <c r="BH390"/>
  <c r="BG390"/>
  <c r="BE390"/>
  <c r="T390"/>
  <c r="R390"/>
  <c r="P390"/>
  <c r="BK390"/>
  <c r="J390"/>
  <c r="BF390"/>
  <c r="BI387"/>
  <c r="BH387"/>
  <c r="BG387"/>
  <c r="BE387"/>
  <c r="T387"/>
  <c r="R387"/>
  <c r="P387"/>
  <c r="BK387"/>
  <c r="J387"/>
  <c r="BF387"/>
  <c r="BI384"/>
  <c r="BH384"/>
  <c r="BG384"/>
  <c r="BE384"/>
  <c r="T384"/>
  <c r="R384"/>
  <c r="P384"/>
  <c r="BK384"/>
  <c r="J384"/>
  <c r="BF384"/>
  <c r="BI381"/>
  <c r="BH381"/>
  <c r="BG381"/>
  <c r="BE381"/>
  <c r="T381"/>
  <c r="R381"/>
  <c r="P381"/>
  <c r="BK381"/>
  <c r="J381"/>
  <c r="BF381"/>
  <c r="BI378"/>
  <c r="BH378"/>
  <c r="BG378"/>
  <c r="BE378"/>
  <c r="T378"/>
  <c r="R378"/>
  <c r="P378"/>
  <c r="BK378"/>
  <c r="J378"/>
  <c r="BF378"/>
  <c r="BI375"/>
  <c r="BH375"/>
  <c r="BG375"/>
  <c r="BE375"/>
  <c r="T375"/>
  <c r="R375"/>
  <c r="P375"/>
  <c r="BK375"/>
  <c r="J375"/>
  <c r="BF375"/>
  <c r="BI372"/>
  <c r="BH372"/>
  <c r="BG372"/>
  <c r="BE372"/>
  <c r="T372"/>
  <c r="R372"/>
  <c r="P372"/>
  <c r="BK372"/>
  <c r="J372"/>
  <c r="BF372"/>
  <c r="BI369"/>
  <c r="BH369"/>
  <c r="BG369"/>
  <c r="BE369"/>
  <c r="T369"/>
  <c r="R369"/>
  <c r="P369"/>
  <c r="BK369"/>
  <c r="J369"/>
  <c r="BF369"/>
  <c r="BI366"/>
  <c r="BH366"/>
  <c r="BG366"/>
  <c r="BE366"/>
  <c r="T366"/>
  <c r="R366"/>
  <c r="P366"/>
  <c r="BK366"/>
  <c r="J366"/>
  <c r="BF366"/>
  <c r="BI363"/>
  <c r="BH363"/>
  <c r="BG363"/>
  <c r="BE363"/>
  <c r="T363"/>
  <c r="R363"/>
  <c r="P363"/>
  <c r="BK363"/>
  <c r="J363"/>
  <c r="BF363"/>
  <c r="BI360"/>
  <c r="BH360"/>
  <c r="BG360"/>
  <c r="BE360"/>
  <c r="T360"/>
  <c r="R360"/>
  <c r="P360"/>
  <c r="BK360"/>
  <c r="J360"/>
  <c r="BF360"/>
  <c r="BI357"/>
  <c r="BH357"/>
  <c r="BG357"/>
  <c r="BE357"/>
  <c r="T357"/>
  <c r="R357"/>
  <c r="P357"/>
  <c r="BK357"/>
  <c r="J357"/>
  <c r="BF357"/>
  <c r="BI354"/>
  <c r="BH354"/>
  <c r="BG354"/>
  <c r="BE354"/>
  <c r="T354"/>
  <c r="R354"/>
  <c r="P354"/>
  <c r="BK354"/>
  <c r="J354"/>
  <c r="BF354"/>
  <c r="BI351"/>
  <c r="BH351"/>
  <c r="BG351"/>
  <c r="BE351"/>
  <c r="T351"/>
  <c r="R351"/>
  <c r="P351"/>
  <c r="BK351"/>
  <c r="J351"/>
  <c r="BF351"/>
  <c r="BI348"/>
  <c r="BH348"/>
  <c r="BG348"/>
  <c r="BE348"/>
  <c r="T348"/>
  <c r="R348"/>
  <c r="P348"/>
  <c r="BK348"/>
  <c r="J348"/>
  <c r="BF348"/>
  <c r="BI345"/>
  <c r="BH345"/>
  <c r="BG345"/>
  <c r="BE345"/>
  <c r="T345"/>
  <c r="R345"/>
  <c r="P345"/>
  <c r="BK345"/>
  <c r="J345"/>
  <c r="BF345"/>
  <c r="BI342"/>
  <c r="BH342"/>
  <c r="BG342"/>
  <c r="BE342"/>
  <c r="T342"/>
  <c r="R342"/>
  <c r="P342"/>
  <c r="BK342"/>
  <c r="J342"/>
  <c r="BF342"/>
  <c r="BI339"/>
  <c r="BH339"/>
  <c r="BG339"/>
  <c r="BE339"/>
  <c r="T339"/>
  <c r="R339"/>
  <c r="P339"/>
  <c r="BK339"/>
  <c r="J339"/>
  <c r="BF339"/>
  <c r="BI336"/>
  <c r="BH336"/>
  <c r="BG336"/>
  <c r="BE336"/>
  <c r="T336"/>
  <c r="R336"/>
  <c r="P336"/>
  <c r="BK336"/>
  <c r="J336"/>
  <c r="BF336"/>
  <c r="BI333"/>
  <c r="BH333"/>
  <c r="BG333"/>
  <c r="BE333"/>
  <c r="T333"/>
  <c r="R333"/>
  <c r="P333"/>
  <c r="BK333"/>
  <c r="J333"/>
  <c r="BF333"/>
  <c r="BI330"/>
  <c r="BH330"/>
  <c r="BG330"/>
  <c r="BE330"/>
  <c r="T330"/>
  <c r="R330"/>
  <c r="P330"/>
  <c r="BK330"/>
  <c r="J330"/>
  <c r="BF330"/>
  <c r="BI327"/>
  <c r="BH327"/>
  <c r="BG327"/>
  <c r="BE327"/>
  <c r="T327"/>
  <c r="R327"/>
  <c r="P327"/>
  <c r="BK327"/>
  <c r="J327"/>
  <c r="BF327"/>
  <c r="BI324"/>
  <c r="BH324"/>
  <c r="BG324"/>
  <c r="BE324"/>
  <c r="T324"/>
  <c r="R324"/>
  <c r="P324"/>
  <c r="BK324"/>
  <c r="J324"/>
  <c r="BF324"/>
  <c r="BI321"/>
  <c r="BH321"/>
  <c r="BG321"/>
  <c r="BE321"/>
  <c r="T321"/>
  <c r="R321"/>
  <c r="P321"/>
  <c r="BK321"/>
  <c r="J321"/>
  <c r="BF321"/>
  <c r="BI318"/>
  <c r="BH318"/>
  <c r="BG318"/>
  <c r="BE318"/>
  <c r="T318"/>
  <c r="R318"/>
  <c r="P318"/>
  <c r="BK318"/>
  <c r="J318"/>
  <c r="BF318"/>
  <c r="BI315"/>
  <c r="BH315"/>
  <c r="BG315"/>
  <c r="BE315"/>
  <c r="T315"/>
  <c r="R315"/>
  <c r="P315"/>
  <c r="BK315"/>
  <c r="J315"/>
  <c r="BF315"/>
  <c r="BI312"/>
  <c r="BH312"/>
  <c r="BG312"/>
  <c r="BE312"/>
  <c r="T312"/>
  <c r="R312"/>
  <c r="P312"/>
  <c r="BK312"/>
  <c r="J312"/>
  <c r="BF312"/>
  <c r="BI309"/>
  <c r="BH309"/>
  <c r="BG309"/>
  <c r="BE309"/>
  <c r="T309"/>
  <c r="T308"/>
  <c r="R309"/>
  <c r="R308"/>
  <c r="P309"/>
  <c r="P308"/>
  <c r="BK309"/>
  <c r="BK308"/>
  <c r="J308"/>
  <c r="J309"/>
  <c r="BF309"/>
  <c r="J69"/>
  <c r="BI307"/>
  <c r="BH307"/>
  <c r="BG307"/>
  <c r="BE307"/>
  <c r="T307"/>
  <c r="R307"/>
  <c r="P307"/>
  <c r="BK307"/>
  <c r="J307"/>
  <c r="BF307"/>
  <c r="BI304"/>
  <c r="BH304"/>
  <c r="BG304"/>
  <c r="BE304"/>
  <c r="T304"/>
  <c r="R304"/>
  <c r="P304"/>
  <c r="BK304"/>
  <c r="J304"/>
  <c r="BF304"/>
  <c r="BI301"/>
  <c r="BH301"/>
  <c r="BG301"/>
  <c r="BE301"/>
  <c r="T301"/>
  <c r="R301"/>
  <c r="P301"/>
  <c r="BK301"/>
  <c r="J301"/>
  <c r="BF301"/>
  <c r="BI300"/>
  <c r="BH300"/>
  <c r="BG300"/>
  <c r="BE300"/>
  <c r="T300"/>
  <c r="R300"/>
  <c r="P300"/>
  <c r="BK300"/>
  <c r="J300"/>
  <c r="BF300"/>
  <c r="BI297"/>
  <c r="BH297"/>
  <c r="BG297"/>
  <c r="BE297"/>
  <c r="T297"/>
  <c r="R297"/>
  <c r="P297"/>
  <c r="BK297"/>
  <c r="J297"/>
  <c r="BF297"/>
  <c r="BI294"/>
  <c r="BH294"/>
  <c r="BG294"/>
  <c r="BE294"/>
  <c r="T294"/>
  <c r="R294"/>
  <c r="P294"/>
  <c r="BK294"/>
  <c r="J294"/>
  <c r="BF294"/>
  <c r="BI292"/>
  <c r="BH292"/>
  <c r="BG292"/>
  <c r="BE292"/>
  <c r="T292"/>
  <c r="R292"/>
  <c r="P292"/>
  <c r="BK292"/>
  <c r="J292"/>
  <c r="BF292"/>
  <c r="BI289"/>
  <c r="BH289"/>
  <c r="BG289"/>
  <c r="BE289"/>
  <c r="T289"/>
  <c r="R289"/>
  <c r="P289"/>
  <c r="BK289"/>
  <c r="J289"/>
  <c r="BF289"/>
  <c r="BI286"/>
  <c r="BH286"/>
  <c r="BG286"/>
  <c r="BE286"/>
  <c r="T286"/>
  <c r="R286"/>
  <c r="P286"/>
  <c r="BK286"/>
  <c r="J286"/>
  <c r="BF286"/>
  <c r="BI283"/>
  <c r="BH283"/>
  <c r="BG283"/>
  <c r="BE283"/>
  <c r="T283"/>
  <c r="R283"/>
  <c r="P283"/>
  <c r="BK283"/>
  <c r="J283"/>
  <c r="BF283"/>
  <c r="BI280"/>
  <c r="BH280"/>
  <c r="BG280"/>
  <c r="BE280"/>
  <c r="T280"/>
  <c r="R280"/>
  <c r="P280"/>
  <c r="BK280"/>
  <c r="J280"/>
  <c r="BF280"/>
  <c r="BI277"/>
  <c r="BH277"/>
  <c r="BG277"/>
  <c r="BE277"/>
  <c r="T277"/>
  <c r="R277"/>
  <c r="P277"/>
  <c r="BK277"/>
  <c r="J277"/>
  <c r="BF277"/>
  <c r="BI274"/>
  <c r="BH274"/>
  <c r="BG274"/>
  <c r="BE274"/>
  <c r="T274"/>
  <c r="R274"/>
  <c r="P274"/>
  <c r="BK274"/>
  <c r="J274"/>
  <c r="BF274"/>
  <c r="BI270"/>
  <c r="BH270"/>
  <c r="BG270"/>
  <c r="BE270"/>
  <c r="T270"/>
  <c r="R270"/>
  <c r="P270"/>
  <c r="BK270"/>
  <c r="J270"/>
  <c r="BF270"/>
  <c r="BI267"/>
  <c r="BH267"/>
  <c r="BG267"/>
  <c r="BE267"/>
  <c r="T267"/>
  <c r="T266"/>
  <c r="R267"/>
  <c r="R266"/>
  <c r="P267"/>
  <c r="P266"/>
  <c r="BK267"/>
  <c r="BK266"/>
  <c r="J266"/>
  <c r="J267"/>
  <c r="BF267"/>
  <c r="J68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1"/>
  <c r="BH261"/>
  <c r="BG261"/>
  <c r="BE261"/>
  <c r="T261"/>
  <c r="R261"/>
  <c r="P261"/>
  <c r="BK261"/>
  <c r="J261"/>
  <c r="BF261"/>
  <c r="BI258"/>
  <c r="BH258"/>
  <c r="BG258"/>
  <c r="BE258"/>
  <c r="T258"/>
  <c r="R258"/>
  <c r="P258"/>
  <c r="BK258"/>
  <c r="J258"/>
  <c r="BF258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1"/>
  <c r="BH251"/>
  <c r="BG251"/>
  <c r="BE251"/>
  <c r="T251"/>
  <c r="R251"/>
  <c r="P251"/>
  <c r="BK251"/>
  <c r="J251"/>
  <c r="BF251"/>
  <c r="BI248"/>
  <c r="BH248"/>
  <c r="BG248"/>
  <c r="BE248"/>
  <c r="T248"/>
  <c r="R248"/>
  <c r="P248"/>
  <c r="BK248"/>
  <c r="J248"/>
  <c r="BF248"/>
  <c r="BI245"/>
  <c r="BH245"/>
  <c r="BG245"/>
  <c r="BE245"/>
  <c r="T245"/>
  <c r="T244"/>
  <c r="R245"/>
  <c r="R244"/>
  <c r="P245"/>
  <c r="P244"/>
  <c r="BK245"/>
  <c r="BK244"/>
  <c r="J244"/>
  <c r="J245"/>
  <c r="BF245"/>
  <c r="J67"/>
  <c r="BI243"/>
  <c r="BH243"/>
  <c r="BG243"/>
  <c r="BE243"/>
  <c r="T243"/>
  <c r="R243"/>
  <c r="P243"/>
  <c r="BK243"/>
  <c r="J243"/>
  <c r="BF243"/>
  <c r="BI240"/>
  <c r="BH240"/>
  <c r="BG240"/>
  <c r="BE240"/>
  <c r="T240"/>
  <c r="R240"/>
  <c r="P240"/>
  <c r="BK240"/>
  <c r="J240"/>
  <c r="BF240"/>
  <c r="BI237"/>
  <c r="BH237"/>
  <c r="BG237"/>
  <c r="BE237"/>
  <c r="T237"/>
  <c r="R237"/>
  <c r="P237"/>
  <c r="BK237"/>
  <c r="J237"/>
  <c r="BF237"/>
  <c r="BI234"/>
  <c r="BH234"/>
  <c r="BG234"/>
  <c r="BE234"/>
  <c r="T234"/>
  <c r="R234"/>
  <c r="P234"/>
  <c r="BK234"/>
  <c r="J234"/>
  <c r="BF234"/>
  <c r="BI231"/>
  <c r="BH231"/>
  <c r="BG231"/>
  <c r="BE231"/>
  <c r="T231"/>
  <c r="R231"/>
  <c r="P231"/>
  <c r="BK231"/>
  <c r="J231"/>
  <c r="BF231"/>
  <c r="BI228"/>
  <c r="BH228"/>
  <c r="BG228"/>
  <c r="BE228"/>
  <c r="T228"/>
  <c r="R228"/>
  <c r="P228"/>
  <c r="BK228"/>
  <c r="J228"/>
  <c r="BF228"/>
  <c r="BI225"/>
  <c r="BH225"/>
  <c r="BG225"/>
  <c r="BE225"/>
  <c r="T225"/>
  <c r="T224"/>
  <c r="R225"/>
  <c r="R224"/>
  <c r="P225"/>
  <c r="P224"/>
  <c r="BK225"/>
  <c r="BK224"/>
  <c r="J224"/>
  <c r="J225"/>
  <c r="BF225"/>
  <c r="J66"/>
  <c r="BI222"/>
  <c r="BH222"/>
  <c r="BG222"/>
  <c r="BE222"/>
  <c r="T222"/>
  <c r="R222"/>
  <c r="P222"/>
  <c r="BK222"/>
  <c r="J222"/>
  <c r="BF222"/>
  <c r="BI219"/>
  <c r="BH219"/>
  <c r="BG219"/>
  <c r="BE219"/>
  <c r="T219"/>
  <c r="R219"/>
  <c r="P219"/>
  <c r="BK219"/>
  <c r="J219"/>
  <c r="BF219"/>
  <c r="BI217"/>
  <c r="BH217"/>
  <c r="BG217"/>
  <c r="BE217"/>
  <c r="T217"/>
  <c r="R217"/>
  <c r="P217"/>
  <c r="BK217"/>
  <c r="J217"/>
  <c r="BF217"/>
  <c r="BI214"/>
  <c r="BH214"/>
  <c r="BG214"/>
  <c r="BE214"/>
  <c r="T214"/>
  <c r="R214"/>
  <c r="P214"/>
  <c r="BK214"/>
  <c r="J214"/>
  <c r="BF214"/>
  <c r="BI211"/>
  <c r="BH211"/>
  <c r="BG211"/>
  <c r="BE211"/>
  <c r="T211"/>
  <c r="R211"/>
  <c r="P211"/>
  <c r="BK211"/>
  <c r="J211"/>
  <c r="BF211"/>
  <c r="BI208"/>
  <c r="BH208"/>
  <c r="BG208"/>
  <c r="BE208"/>
  <c r="T208"/>
  <c r="T207"/>
  <c r="R208"/>
  <c r="R207"/>
  <c r="P208"/>
  <c r="P207"/>
  <c r="BK208"/>
  <c r="BK207"/>
  <c r="J207"/>
  <c r="J208"/>
  <c r="BF208"/>
  <c r="J65"/>
  <c r="BI206"/>
  <c r="BH206"/>
  <c r="BG206"/>
  <c r="BE206"/>
  <c r="T206"/>
  <c r="R206"/>
  <c r="P206"/>
  <c r="BK206"/>
  <c r="J206"/>
  <c r="BF206"/>
  <c r="BI203"/>
  <c r="BH203"/>
  <c r="BG203"/>
  <c r="BE203"/>
  <c r="T203"/>
  <c r="R203"/>
  <c r="P203"/>
  <c r="BK203"/>
  <c r="J203"/>
  <c r="BF203"/>
  <c r="BI199"/>
  <c r="BH199"/>
  <c r="BG199"/>
  <c r="BE199"/>
  <c r="T199"/>
  <c r="R199"/>
  <c r="P199"/>
  <c r="BK199"/>
  <c r="J199"/>
  <c r="BF199"/>
  <c r="BI196"/>
  <c r="BH196"/>
  <c r="BG196"/>
  <c r="BE196"/>
  <c r="T196"/>
  <c r="T195"/>
  <c r="T194"/>
  <c r="R196"/>
  <c r="R195"/>
  <c r="R194"/>
  <c r="P196"/>
  <c r="P195"/>
  <c r="P194"/>
  <c r="BK196"/>
  <c r="BK195"/>
  <c r="J195"/>
  <c r="BK194"/>
  <c r="J194"/>
  <c r="J196"/>
  <c r="BF196"/>
  <c r="J64"/>
  <c r="J63"/>
  <c r="BI193"/>
  <c r="BH193"/>
  <c r="BG193"/>
  <c r="BE193"/>
  <c r="T193"/>
  <c r="T192"/>
  <c r="R193"/>
  <c r="R192"/>
  <c r="P193"/>
  <c r="P192"/>
  <c r="BK193"/>
  <c r="BK192"/>
  <c r="J192"/>
  <c r="J193"/>
  <c r="BF193"/>
  <c r="J62"/>
  <c r="BI191"/>
  <c r="BH191"/>
  <c r="BG191"/>
  <c r="BE191"/>
  <c r="T191"/>
  <c r="R191"/>
  <c r="P191"/>
  <c r="BK191"/>
  <c r="J191"/>
  <c r="BF191"/>
  <c r="BI189"/>
  <c r="BH189"/>
  <c r="BG189"/>
  <c r="BE189"/>
  <c r="T189"/>
  <c r="R189"/>
  <c r="P189"/>
  <c r="BK189"/>
  <c r="J189"/>
  <c r="BF189"/>
  <c r="BI188"/>
  <c r="BH188"/>
  <c r="BG188"/>
  <c r="BE188"/>
  <c r="T188"/>
  <c r="R188"/>
  <c r="P188"/>
  <c r="BK188"/>
  <c r="J188"/>
  <c r="BF188"/>
  <c r="BI187"/>
  <c r="BH187"/>
  <c r="BG187"/>
  <c r="BE187"/>
  <c r="T187"/>
  <c r="T186"/>
  <c r="R187"/>
  <c r="R186"/>
  <c r="P187"/>
  <c r="P186"/>
  <c r="BK187"/>
  <c r="BK186"/>
  <c r="J186"/>
  <c r="J187"/>
  <c r="BF187"/>
  <c r="J61"/>
  <c r="BI183"/>
  <c r="BH183"/>
  <c r="BG183"/>
  <c r="BE183"/>
  <c r="T183"/>
  <c r="R183"/>
  <c r="P183"/>
  <c r="BK183"/>
  <c r="J183"/>
  <c r="BF183"/>
  <c r="BI180"/>
  <c r="BH180"/>
  <c r="BG180"/>
  <c r="BE180"/>
  <c r="T180"/>
  <c r="R180"/>
  <c r="P180"/>
  <c r="BK180"/>
  <c r="J180"/>
  <c r="BF180"/>
  <c r="BI177"/>
  <c r="BH177"/>
  <c r="BG177"/>
  <c r="BE177"/>
  <c r="T177"/>
  <c r="R177"/>
  <c r="P177"/>
  <c r="BK177"/>
  <c r="J177"/>
  <c r="BF177"/>
  <c r="BI174"/>
  <c r="BH174"/>
  <c r="BG174"/>
  <c r="BE174"/>
  <c r="T174"/>
  <c r="R174"/>
  <c r="P174"/>
  <c r="BK174"/>
  <c r="J174"/>
  <c r="BF174"/>
  <c r="BI169"/>
  <c r="BH169"/>
  <c r="BG169"/>
  <c r="BE169"/>
  <c r="T169"/>
  <c r="R169"/>
  <c r="P169"/>
  <c r="BK169"/>
  <c r="J169"/>
  <c r="BF169"/>
  <c r="BI166"/>
  <c r="BH166"/>
  <c r="BG166"/>
  <c r="BE166"/>
  <c r="T166"/>
  <c r="R166"/>
  <c r="P166"/>
  <c r="BK166"/>
  <c r="J166"/>
  <c r="BF166"/>
  <c r="BI161"/>
  <c r="BH161"/>
  <c r="BG161"/>
  <c r="BE161"/>
  <c r="T161"/>
  <c r="R161"/>
  <c r="P161"/>
  <c r="BK161"/>
  <c r="J161"/>
  <c r="BF161"/>
  <c r="BI158"/>
  <c r="BH158"/>
  <c r="BG158"/>
  <c r="BE158"/>
  <c r="T158"/>
  <c r="R158"/>
  <c r="P158"/>
  <c r="BK158"/>
  <c r="J158"/>
  <c r="BF158"/>
  <c r="BI155"/>
  <c r="BH155"/>
  <c r="BG155"/>
  <c r="BE155"/>
  <c r="T155"/>
  <c r="R155"/>
  <c r="P155"/>
  <c r="BK155"/>
  <c r="J155"/>
  <c r="BF155"/>
  <c r="BI152"/>
  <c r="BH152"/>
  <c r="BG152"/>
  <c r="BE152"/>
  <c r="T152"/>
  <c r="T151"/>
  <c r="R152"/>
  <c r="R151"/>
  <c r="P152"/>
  <c r="P151"/>
  <c r="BK152"/>
  <c r="BK151"/>
  <c r="J151"/>
  <c r="J152"/>
  <c r="BF152"/>
  <c r="J60"/>
  <c r="BI148"/>
  <c r="BH148"/>
  <c r="BG148"/>
  <c r="BE148"/>
  <c r="T148"/>
  <c r="R148"/>
  <c r="P148"/>
  <c r="BK148"/>
  <c r="J148"/>
  <c r="BF148"/>
  <c r="BI145"/>
  <c r="BH145"/>
  <c r="BG145"/>
  <c r="BE145"/>
  <c r="T145"/>
  <c r="R145"/>
  <c r="P145"/>
  <c r="BK145"/>
  <c r="J145"/>
  <c r="BF145"/>
  <c r="BI142"/>
  <c r="BH142"/>
  <c r="BG142"/>
  <c r="BE142"/>
  <c r="T142"/>
  <c r="R142"/>
  <c r="P142"/>
  <c r="BK142"/>
  <c r="J142"/>
  <c r="BF142"/>
  <c r="BI139"/>
  <c r="BH139"/>
  <c r="BG139"/>
  <c r="BE139"/>
  <c r="T139"/>
  <c r="R139"/>
  <c r="P139"/>
  <c r="BK139"/>
  <c r="J139"/>
  <c r="BF139"/>
  <c r="BI136"/>
  <c r="BH136"/>
  <c r="BG136"/>
  <c r="BE136"/>
  <c r="T136"/>
  <c r="R136"/>
  <c r="P136"/>
  <c r="BK136"/>
  <c r="J136"/>
  <c r="BF136"/>
  <c r="BI133"/>
  <c r="BH133"/>
  <c r="BG133"/>
  <c r="BE133"/>
  <c r="T133"/>
  <c r="R133"/>
  <c r="P133"/>
  <c r="BK133"/>
  <c r="J133"/>
  <c r="BF133"/>
  <c r="BI130"/>
  <c r="BH130"/>
  <c r="BG130"/>
  <c r="BE130"/>
  <c r="T130"/>
  <c r="R130"/>
  <c r="P130"/>
  <c r="BK130"/>
  <c r="J130"/>
  <c r="BF130"/>
  <c r="BI127"/>
  <c r="BH127"/>
  <c r="BG127"/>
  <c r="BE127"/>
  <c r="T127"/>
  <c r="R127"/>
  <c r="P127"/>
  <c r="BK127"/>
  <c r="J127"/>
  <c r="BF127"/>
  <c r="BI124"/>
  <c r="BH124"/>
  <c r="BG124"/>
  <c r="BE124"/>
  <c r="T124"/>
  <c r="R124"/>
  <c r="P124"/>
  <c r="BK124"/>
  <c r="J124"/>
  <c r="BF124"/>
  <c r="BI121"/>
  <c r="BH121"/>
  <c r="BG121"/>
  <c r="BE121"/>
  <c r="T121"/>
  <c r="R121"/>
  <c r="P121"/>
  <c r="BK121"/>
  <c r="J121"/>
  <c r="BF121"/>
  <c r="BI118"/>
  <c r="BH118"/>
  <c r="BG118"/>
  <c r="BE118"/>
  <c r="T118"/>
  <c r="R118"/>
  <c r="P118"/>
  <c r="BK118"/>
  <c r="J118"/>
  <c r="BF118"/>
  <c r="BI115"/>
  <c r="BH115"/>
  <c r="BG115"/>
  <c r="BE115"/>
  <c r="T115"/>
  <c r="R115"/>
  <c r="P115"/>
  <c r="BK115"/>
  <c r="J115"/>
  <c r="BF115"/>
  <c r="BI112"/>
  <c r="BH112"/>
  <c r="BG112"/>
  <c r="BE112"/>
  <c r="T112"/>
  <c r="T111"/>
  <c r="R112"/>
  <c r="R111"/>
  <c r="P112"/>
  <c r="P111"/>
  <c r="BK112"/>
  <c r="BK111"/>
  <c r="J111"/>
  <c r="J112"/>
  <c r="BF112"/>
  <c r="J59"/>
  <c r="BI108"/>
  <c r="BH108"/>
  <c r="BG108"/>
  <c r="BE108"/>
  <c r="T108"/>
  <c r="R108"/>
  <c r="P108"/>
  <c r="BK108"/>
  <c r="J108"/>
  <c r="BF108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1"/>
  <c r="F34"/>
  <c i="1" r="BD55"/>
  <c i="5" r="BH101"/>
  <c r="F33"/>
  <c i="1" r="BC55"/>
  <c i="5" r="BG101"/>
  <c r="F32"/>
  <c i="1" r="BB55"/>
  <c i="5" r="BE101"/>
  <c r="J30"/>
  <c i="1" r="AV55"/>
  <c i="5" r="F30"/>
  <c i="1" r="AZ55"/>
  <c i="5" r="T101"/>
  <c r="T100"/>
  <c r="T99"/>
  <c r="T98"/>
  <c r="R101"/>
  <c r="R100"/>
  <c r="R99"/>
  <c r="R98"/>
  <c r="P101"/>
  <c r="P100"/>
  <c r="P99"/>
  <c r="P98"/>
  <c i="1" r="AU55"/>
  <c i="5" r="BK101"/>
  <c r="BK100"/>
  <c r="J100"/>
  <c r="BK99"/>
  <c r="J99"/>
  <c r="BK98"/>
  <c r="J98"/>
  <c r="J56"/>
  <c r="J27"/>
  <c i="1" r="AG55"/>
  <c i="5" r="J101"/>
  <c r="BF101"/>
  <c r="J31"/>
  <c i="1" r="AW55"/>
  <c i="5" r="F31"/>
  <c i="1" r="BA55"/>
  <c i="5" r="J58"/>
  <c r="J57"/>
  <c r="J94"/>
  <c r="F94"/>
  <c r="F92"/>
  <c r="E90"/>
  <c r="J51"/>
  <c r="F51"/>
  <c r="F49"/>
  <c r="E47"/>
  <c r="J36"/>
  <c r="J18"/>
  <c r="E18"/>
  <c r="F95"/>
  <c r="F52"/>
  <c r="J17"/>
  <c r="J12"/>
  <c r="J92"/>
  <c r="J49"/>
  <c r="E7"/>
  <c r="E88"/>
  <c r="E45"/>
  <c i="1" r="AY54"/>
  <c r="AX54"/>
  <c i="4"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T128"/>
  <c r="R129"/>
  <c r="R128"/>
  <c r="P129"/>
  <c r="P128"/>
  <c r="BK129"/>
  <c r="BK128"/>
  <c r="J128"/>
  <c r="J129"/>
  <c r="BF129"/>
  <c r="J62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T101"/>
  <c r="R102"/>
  <c r="R101"/>
  <c r="P102"/>
  <c r="P101"/>
  <c r="BK102"/>
  <c r="BK101"/>
  <c r="J101"/>
  <c r="J102"/>
  <c r="BF102"/>
  <c r="J6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T87"/>
  <c r="T86"/>
  <c r="R88"/>
  <c r="R87"/>
  <c r="R86"/>
  <c r="P88"/>
  <c r="P87"/>
  <c r="P86"/>
  <c r="BK88"/>
  <c r="BK87"/>
  <c r="J87"/>
  <c r="BK86"/>
  <c r="J86"/>
  <c r="J88"/>
  <c r="BF88"/>
  <c r="J60"/>
  <c r="J59"/>
  <c r="BI85"/>
  <c r="F34"/>
  <c i="1" r="BD54"/>
  <c i="4" r="BH85"/>
  <c r="F33"/>
  <c i="1" r="BC54"/>
  <c i="4" r="BG85"/>
  <c r="F32"/>
  <c i="1" r="BB54"/>
  <c i="4" r="BE85"/>
  <c r="J30"/>
  <c i="1" r="AV54"/>
  <c i="4" r="F30"/>
  <c i="1" r="AZ54"/>
  <c i="4" r="T85"/>
  <c r="T84"/>
  <c r="T83"/>
  <c r="T82"/>
  <c r="R85"/>
  <c r="R84"/>
  <c r="R83"/>
  <c r="R82"/>
  <c r="P85"/>
  <c r="P84"/>
  <c r="P83"/>
  <c r="P82"/>
  <c i="1" r="AU54"/>
  <c i="4" r="BK85"/>
  <c r="BK84"/>
  <c r="J84"/>
  <c r="BK83"/>
  <c r="J83"/>
  <c r="BK82"/>
  <c r="J82"/>
  <c r="J56"/>
  <c r="J27"/>
  <c i="1" r="AG54"/>
  <c i="4" r="J85"/>
  <c r="BF85"/>
  <c r="J31"/>
  <c i="1" r="AW54"/>
  <c i="4" r="F31"/>
  <c i="1" r="BA54"/>
  <c i="4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3"/>
  <c r="AX53"/>
  <c i="3" r="BI121"/>
  <c r="BH121"/>
  <c r="BG121"/>
  <c r="BE121"/>
  <c r="T121"/>
  <c r="R121"/>
  <c r="P121"/>
  <c r="BK121"/>
  <c r="J121"/>
  <c r="BF121"/>
  <c r="BI120"/>
  <c r="BH120"/>
  <c r="BG120"/>
  <c r="BE120"/>
  <c r="T120"/>
  <c r="T119"/>
  <c r="R120"/>
  <c r="R119"/>
  <c r="P120"/>
  <c r="P119"/>
  <c r="BK120"/>
  <c r="BK119"/>
  <c r="J119"/>
  <c r="J120"/>
  <c r="BF120"/>
  <c r="J62"/>
  <c r="BI118"/>
  <c r="BH118"/>
  <c r="BG118"/>
  <c r="BE118"/>
  <c r="T118"/>
  <c r="R118"/>
  <c r="P118"/>
  <c r="BK118"/>
  <c r="J118"/>
  <c r="BF118"/>
  <c r="BI117"/>
  <c r="BH117"/>
  <c r="BG117"/>
  <c r="BE117"/>
  <c r="T117"/>
  <c r="T116"/>
  <c r="R117"/>
  <c r="R116"/>
  <c r="P117"/>
  <c r="P116"/>
  <c r="BK117"/>
  <c r="BK116"/>
  <c r="J116"/>
  <c r="J117"/>
  <c r="BF117"/>
  <c r="J61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T89"/>
  <c r="T88"/>
  <c r="R90"/>
  <c r="R89"/>
  <c r="R88"/>
  <c r="P90"/>
  <c r="P89"/>
  <c r="P88"/>
  <c r="BK90"/>
  <c r="BK89"/>
  <c r="J89"/>
  <c r="BK88"/>
  <c r="J88"/>
  <c r="J90"/>
  <c r="BF90"/>
  <c r="J60"/>
  <c r="J59"/>
  <c r="BI87"/>
  <c r="BH87"/>
  <c r="BG87"/>
  <c r="BE87"/>
  <c r="T87"/>
  <c r="R87"/>
  <c r="P87"/>
  <c r="BK87"/>
  <c r="J87"/>
  <c r="BF87"/>
  <c r="BI85"/>
  <c r="F34"/>
  <c i="1" r="BD53"/>
  <c i="3" r="BH85"/>
  <c r="F33"/>
  <c i="1" r="BC53"/>
  <c i="3" r="BG85"/>
  <c r="F32"/>
  <c i="1" r="BB53"/>
  <c i="3" r="BE85"/>
  <c r="J30"/>
  <c i="1" r="AV53"/>
  <c i="3" r="F30"/>
  <c i="1" r="AZ53"/>
  <c i="3" r="T85"/>
  <c r="T84"/>
  <c r="T83"/>
  <c r="T82"/>
  <c r="R85"/>
  <c r="R84"/>
  <c r="R83"/>
  <c r="R82"/>
  <c r="P85"/>
  <c r="P84"/>
  <c r="P83"/>
  <c r="P82"/>
  <c i="1" r="AU53"/>
  <c i="3" r="BK85"/>
  <c r="BK84"/>
  <c r="J84"/>
  <c r="BK83"/>
  <c r="J83"/>
  <c r="BK82"/>
  <c r="J82"/>
  <c r="J56"/>
  <c r="J27"/>
  <c i="1" r="AG53"/>
  <c i="3" r="J85"/>
  <c r="BF85"/>
  <c r="J31"/>
  <c i="1" r="AW53"/>
  <c i="3" r="F31"/>
  <c i="1" r="BA53"/>
  <c i="3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2"/>
  <c r="AX52"/>
  <c i="2" r="BI179"/>
  <c r="BH179"/>
  <c r="BG179"/>
  <c r="BE179"/>
  <c r="T179"/>
  <c r="R179"/>
  <c r="P179"/>
  <c r="BK179"/>
  <c r="J179"/>
  <c r="BF179"/>
  <c r="BI178"/>
  <c r="BH178"/>
  <c r="BG178"/>
  <c r="BE178"/>
  <c r="T178"/>
  <c r="T177"/>
  <c r="R178"/>
  <c r="R177"/>
  <c r="P178"/>
  <c r="P177"/>
  <c r="BK178"/>
  <c r="BK177"/>
  <c r="J177"/>
  <c r="J178"/>
  <c r="BF178"/>
  <c r="J66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T160"/>
  <c r="R161"/>
  <c r="R160"/>
  <c r="P161"/>
  <c r="P160"/>
  <c r="BK161"/>
  <c r="BK160"/>
  <c r="J160"/>
  <c r="J161"/>
  <c r="BF161"/>
  <c r="J65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T141"/>
  <c r="R142"/>
  <c r="R141"/>
  <c r="P142"/>
  <c r="P141"/>
  <c r="BK142"/>
  <c r="BK141"/>
  <c r="J141"/>
  <c r="J142"/>
  <c r="BF142"/>
  <c r="J64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T122"/>
  <c r="R123"/>
  <c r="R122"/>
  <c r="P123"/>
  <c r="P122"/>
  <c r="BK123"/>
  <c r="BK122"/>
  <c r="J122"/>
  <c r="J123"/>
  <c r="BF123"/>
  <c r="J63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7"/>
  <c r="BH117"/>
  <c r="BG117"/>
  <c r="BE117"/>
  <c r="T117"/>
  <c r="T116"/>
  <c r="R117"/>
  <c r="R116"/>
  <c r="P117"/>
  <c r="P116"/>
  <c r="BK117"/>
  <c r="BK116"/>
  <c r="J116"/>
  <c r="J117"/>
  <c r="BF117"/>
  <c r="J62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T102"/>
  <c r="R103"/>
  <c r="R102"/>
  <c r="P103"/>
  <c r="P102"/>
  <c r="BK103"/>
  <c r="BK102"/>
  <c r="J102"/>
  <c r="J103"/>
  <c r="BF103"/>
  <c r="J61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T93"/>
  <c r="T92"/>
  <c r="R94"/>
  <c r="R93"/>
  <c r="R92"/>
  <c r="P94"/>
  <c r="P93"/>
  <c r="P92"/>
  <c r="BK94"/>
  <c r="BK93"/>
  <c r="J93"/>
  <c r="BK92"/>
  <c r="J92"/>
  <c r="J94"/>
  <c r="BF94"/>
  <c r="J60"/>
  <c r="J59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F34"/>
  <c i="1" r="BD52"/>
  <c i="2" r="BH89"/>
  <c r="F33"/>
  <c i="1" r="BC52"/>
  <c i="2" r="BG89"/>
  <c r="F32"/>
  <c i="1" r="BB52"/>
  <c i="2" r="BE89"/>
  <c r="J30"/>
  <c i="1" r="AV52"/>
  <c i="2" r="F30"/>
  <c i="1" r="AZ52"/>
  <c i="2" r="T89"/>
  <c r="T88"/>
  <c r="T87"/>
  <c r="T86"/>
  <c r="R89"/>
  <c r="R88"/>
  <c r="R87"/>
  <c r="R86"/>
  <c r="P89"/>
  <c r="P88"/>
  <c r="P87"/>
  <c r="P86"/>
  <c i="1" r="AU52"/>
  <c i="2" r="BK89"/>
  <c r="BK88"/>
  <c r="J88"/>
  <c r="BK87"/>
  <c r="J87"/>
  <c r="BK86"/>
  <c r="J86"/>
  <c r="J56"/>
  <c r="J27"/>
  <c i="1" r="AG52"/>
  <c i="2" r="J89"/>
  <c r="BF89"/>
  <c r="J31"/>
  <c i="1" r="AW52"/>
  <c i="2" r="F31"/>
  <c i="1" r="BA52"/>
  <c i="2" r="J58"/>
  <c r="J57"/>
  <c r="J82"/>
  <c r="F82"/>
  <c r="F80"/>
  <c r="E78"/>
  <c r="J51"/>
  <c r="F51"/>
  <c r="F49"/>
  <c r="E47"/>
  <c r="J36"/>
  <c r="J18"/>
  <c r="E18"/>
  <c r="F83"/>
  <c r="F52"/>
  <c r="J17"/>
  <c r="J12"/>
  <c r="J80"/>
  <c r="J49"/>
  <c r="E7"/>
  <c r="E7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<sst xmlns="http://schemas.openxmlformats.org/spreadsheetml/2006/main">
  <si>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</si>
  <si>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</si>
  <si>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</si>
  <si>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</si>
  <si>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</si>
  <si>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</si>
  <si>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</si>
  <si>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{43ae5249-f040-4b9b-8a10-892725a33cdd}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</si>
  <si>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</si>
  <si>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</si>
  <si>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</si>
  <si>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</si>
  <si>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</si>
  <si>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</si>
  <si>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</si>
  <si>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</si>
  <si>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17713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</si>
  <si>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</si>
  <si>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</si>
  <si>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Kollárova č.p. 590 KH - 3. patro - Byt č.6</t>
  </si>
  <si>
    <t>KSO:</t>
  </si>
  <si>
    <t/>
  </si>
  <si>
    <t>CC-CZ:</t>
  </si>
  <si>
    <t>Místo:</t>
  </si>
  <si>
    <t>Kutná Hora - Vnitřní Město</t>
  </si>
  <si>
    <t>Datum:</t>
  </si>
  <si>
    <t>17. 5. 2018</t>
  </si>
  <si>
    <t>Zadavatel:</t>
  </si>
  <si>
    <t>IČ:</t>
  </si>
  <si>
    <t>Město Kutná Hora, Havlíčkovo nám. 552</t>
  </si>
  <si>
    <t>DIČ:</t>
  </si>
  <si>
    <t>Uchazeč:</t>
  </si>
  <si>
    <t>Vyplň údaj</t>
  </si>
  <si>
    <t>Projektant:</t>
  </si>
  <si>
    <t>74781901</t>
  </si>
  <si>
    <t>Kutnohorská stavební projekce- ing.Martin Hádek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</si>
  <si>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</si>
  <si>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</si>
  <si>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</si>
  <si>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</si>
  <si>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</si>
  <si>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</si>
  <si>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</si>
  <si>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</si>
  <si>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</si>
  <si>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</si>
  <si>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</si>
  <si>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</si>
  <si>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</si>
  <si>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</si>
  <si>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</si>
  <si>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</si>
  <si>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</si>
  <si>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</si>
  <si>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</si>
  <si>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</si>
  <si>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</si>
  <si>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</si>
  <si>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</si>
  <si>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</si>
  <si>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</si>
  <si>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</si>
  <si>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</si>
  <si>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</si>
  <si>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</si>
  <si>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</si>
  <si>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</si>
  <si>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</si>
  <si>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</si>
  <si>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</si>
  <si>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</si>
  <si>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</si>
  <si>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</si>
  <si>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</si>
  <si>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</si>
  <si>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</si>
  <si>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</si>
  <si>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</si>
  <si>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17713UT</t>
  </si>
  <si>
    <t>Vytápění</t>
  </si>
  <si>
    <t>STA</t>
  </si>
  <si>
    <t>1</t>
  </si>
  <si>
    <t>{e0c6ae3f-da06-45af-b2fd-14e7bd76461f}</t>
  </si>
  <si>
    <t>17713PL</t>
  </si>
  <si>
    <t>Vnitřní plynovod</t>
  </si>
  <si>
    <t>{279299a6-31da-4a16-bb45-77625f9a912c}</t>
  </si>
  <si>
    <t>17713ZT</t>
  </si>
  <si>
    <t>Zdravotní technika</t>
  </si>
  <si>
    <t>{942cd8b7-937f-40e7-86c5-6c15a38b7e25}</t>
  </si>
  <si>
    <t>17713ST</t>
  </si>
  <si>
    <t>stavební část</t>
  </si>
  <si>
    <t>{f9f8da37-b957-436e-87cc-f1fa85a52ea1}</t>
  </si>
  <si>
    <t>17713EL</t>
  </si>
  <si>
    <t>Elektroinstalace</t>
  </si>
  <si>
    <t>{84807cbe-fc57-4673-86ae-26141efea67e}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</si>
  <si>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</si>
  <si>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</si>
  <si>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</si>
  <si>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</si>
  <si>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</si>
  <si>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</si>
  <si>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</si>
  <si>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17713UT - Vytápění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</si>
  <si>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</si>
  <si>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</si>
  <si>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</si>
  <si>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</si>
  <si>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</si>
  <si>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</si>
  <si>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práce-bourání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</si>
  <si>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</si>
  <si>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</si>
  <si>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</si>
  <si>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</si>
  <si>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</si>
  <si>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</si>
  <si>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</si>
  <si>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</si>
  <si>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</si>
  <si>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</si>
  <si>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</si>
  <si>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</si>
  <si>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</si>
  <si>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</si>
  <si>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</si>
  <si>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</si>
  <si>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</si>
  <si>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</si>
  <si>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</si>
  <si>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</si>
  <si>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</si>
  <si>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</si>
  <si>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</si>
  <si>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</si>
  <si>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</si>
  <si>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</si>
  <si>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práce-bourání</t>
  </si>
  <si>
    <t>K</t>
  </si>
  <si>
    <t>219900050</t>
  </si>
  <si>
    <t xml:space="preserve">Stavební přípomoci - prostupy stěnami, drážky ve stěnách pro potrubí (cca 25 m), úpravy stávajícího komínového průduchu v místě zaústění, demontáž kouřovodu původního kotle, záslepka, vyspravení, začištění </t>
  </si>
  <si>
    <t>kpl</t>
  </si>
  <si>
    <t>64</t>
  </si>
  <si>
    <t>2</t>
  </si>
  <si>
    <t>920158822</t>
  </si>
  <si>
    <t>735999999a</t>
  </si>
  <si>
    <t>Topná zkouška, vypláchnutí systému</t>
  </si>
  <si>
    <t>16</t>
  </si>
  <si>
    <t>1288508281</t>
  </si>
  <si>
    <t>3</t>
  </si>
  <si>
    <t>735999999b</t>
  </si>
  <si>
    <t>Uvedení kotle do provozu</t>
  </si>
  <si>
    <t>-849016365</t>
  </si>
  <si>
    <t>PSV</t>
  </si>
  <si>
    <t>Práce a dodávky PSV</t>
  </si>
  <si>
    <t>713</t>
  </si>
  <si>
    <t>Izolace tepelné</t>
  </si>
  <si>
    <t>52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</si>
  <si>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</si>
  <si>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do 25 mm jednovrstvá, tloušťky izolace</t>
  </si>
  <si>
    <t>m</t>
  </si>
  <si>
    <t>CS ÚRS 2017 02</t>
  </si>
  <si>
    <t>1918180097</t>
  </si>
  <si>
    <t>53</t>
  </si>
  <si>
    <t>713463135</t>
  </si>
  <si>
    <t>Montáž izolace tepelné potrubí a ohybů tvarovkami nebo deskami potrubními pouzdry bez povrchové úpravy (izolační materiál ve specifikaci) přilepenými v příčných a podélných spojích izolace ohybů do 25 mm jednovrstvá, tloušťky izolace</t>
  </si>
  <si>
    <t>-2099581223</t>
  </si>
  <si>
    <t>5</t>
  </si>
  <si>
    <t>M</t>
  </si>
  <si>
    <t>283770950</t>
  </si>
  <si>
    <t>izolace potrubí 15 x 10 mm</t>
  </si>
  <si>
    <t>CS ÚRS 2013 02</t>
  </si>
  <si>
    <t>32</t>
  </si>
  <si>
    <t>-1767394517</t>
  </si>
  <si>
    <t>6</t>
  </si>
  <si>
    <t>283771050</t>
  </si>
  <si>
    <t>izolace potrubí a kolen 18 x 10 mm</t>
  </si>
  <si>
    <t>CS ÚRS 2016 02</t>
  </si>
  <si>
    <t>-908170367</t>
  </si>
  <si>
    <t>7</t>
  </si>
  <si>
    <t>283771040</t>
  </si>
  <si>
    <t>izolace potrubí a kolen 22 x 10 mm</t>
  </si>
  <si>
    <t>-1678092698</t>
  </si>
  <si>
    <t>54</t>
  </si>
  <si>
    <t>283771120</t>
  </si>
  <si>
    <t>izolace potrubí a kolen 28 x 10 mm</t>
  </si>
  <si>
    <t>872701921</t>
  </si>
  <si>
    <t>8</t>
  </si>
  <si>
    <t>283771350</t>
  </si>
  <si>
    <t>páska samolepící po 20 m</t>
  </si>
  <si>
    <t>kus</t>
  </si>
  <si>
    <t>313938150</t>
  </si>
  <si>
    <t>998713203</t>
  </si>
  <si>
    <t>Přesun hmot pro izolace tepelné stanovený procentní sazbou (%) z ceny vodorovná dopravní vzdálenost do 50 m v objektech výšky přes 12 do 24 m</t>
  </si>
  <si>
    <t>%</t>
  </si>
  <si>
    <t>766538330</t>
  </si>
  <si>
    <t>731</t>
  </si>
  <si>
    <t>Ústřední vytápění - kotelny</t>
  </si>
  <si>
    <t>75</t>
  </si>
  <si>
    <t>731200823</t>
  </si>
  <si>
    <t>Demontáž kotlů ocelových na kapalná nebo plynná paliva, o výkonu do 25 kW</t>
  </si>
  <si>
    <t>1402640799</t>
  </si>
  <si>
    <t>10</t>
  </si>
  <si>
    <t>731244493</t>
  </si>
  <si>
    <t>Montáž kotle ocelového závěsného na plyn kondenzačního o výkonu do 28 kW</t>
  </si>
  <si>
    <t>soubor</t>
  </si>
  <si>
    <t>1541469050</t>
  </si>
  <si>
    <t>11</t>
  </si>
  <si>
    <t>484176085</t>
  </si>
  <si>
    <t>kotel závěsný kondenzační plynový Protherm typ Gepard Condens 18/25 MKV-A, výkon 5,3-19,1 kW (25,5 kW pro TV), průtokový ohřev TV</t>
  </si>
  <si>
    <t>572593912</t>
  </si>
  <si>
    <t>12</t>
  </si>
  <si>
    <t>731249214</t>
  </si>
  <si>
    <t>Mtž prostorového regulátoru a venkovní sondy, propojení</t>
  </si>
  <si>
    <t>soub.</t>
  </si>
  <si>
    <t>-2088001735</t>
  </si>
  <si>
    <t>13</t>
  </si>
  <si>
    <t>484176086</t>
  </si>
  <si>
    <t>Prostorový regulátor s ekvitermní regulací a venkovním čidlem - Set Thermolink P/2</t>
  </si>
  <si>
    <t>1583639240</t>
  </si>
  <si>
    <t>76</t>
  </si>
  <si>
    <t>731391811</t>
  </si>
  <si>
    <t>Vypuštění vody z kotlů do kanalizace samospádem o výhřevné ploše kotlů do 5 m2</t>
  </si>
  <si>
    <t>41979901</t>
  </si>
  <si>
    <t>59</t>
  </si>
  <si>
    <t>731810302</t>
  </si>
  <si>
    <t>Nucené odtahy spalin od kondenzačních kotlů soustředným potrubím vedeným vodorovně ke komínové šachtě, průměru 80/125 mm</t>
  </si>
  <si>
    <t>-117678662</t>
  </si>
  <si>
    <t>60</t>
  </si>
  <si>
    <t>731810342</t>
  </si>
  <si>
    <t>Nucené odtahy spalin od kondenzačních kotlů prodloužení soustředného potrubí, průměru 80/125 mm</t>
  </si>
  <si>
    <t>-1104364049</t>
  </si>
  <si>
    <t>61</t>
  </si>
  <si>
    <t>731810431</t>
  </si>
  <si>
    <t>Nucené odtahy spalin od kondenzačních kotlů odděleným potrubím (dvoutrubkový systém) vedeným svisle šikmou střechou 80 mm odvod spalin, průměru</t>
  </si>
  <si>
    <t>-498093180</t>
  </si>
  <si>
    <t>62</t>
  </si>
  <si>
    <t>731810441</t>
  </si>
  <si>
    <t>Nucené odtahy spalin od kondenzačních kotlů prodloužení odděleného potrubí, průměru 80 mm</t>
  </si>
  <si>
    <t>-1648402064</t>
  </si>
  <si>
    <t>63</t>
  </si>
  <si>
    <t>731810462</t>
  </si>
  <si>
    <t>Nucené odtahy spalin od kondenzačních kotlů rozdělovače odtahů spalin (2 x 80 mm) připojení na kotli, průměru 80/125 mm</t>
  </si>
  <si>
    <t>-1659210123</t>
  </si>
  <si>
    <t>77</t>
  </si>
  <si>
    <t>731890802</t>
  </si>
  <si>
    <t>Vnitrostaveništní přemístění vybouraných (demontovaných) hmot kotelen vodorovně do 100 m umístěných ve výšce (hloubce) přes 6 do 12 m</t>
  </si>
  <si>
    <t>t</t>
  </si>
  <si>
    <t>-1112601289</t>
  </si>
  <si>
    <t>998731202</t>
  </si>
  <si>
    <t>Přesun hmot pro kotelny stanovený procentní sazbou (%) z ceny vodorovná dopravní vzdálenost do 50 m v objektech výšky přes 6 do 12 m</t>
  </si>
  <si>
    <t>173219487</t>
  </si>
  <si>
    <t>732</t>
  </si>
  <si>
    <t>Ústřední vytápění - strojovny</t>
  </si>
  <si>
    <t>78</t>
  </si>
  <si>
    <t>732320812</t>
  </si>
  <si>
    <t>Demontáž nádrží beztlakých nebo tlakových odpojení od rozvodů potrubí nádrže o obsahu do 100 l</t>
  </si>
  <si>
    <t>1389129608</t>
  </si>
  <si>
    <t>79</t>
  </si>
  <si>
    <t>732324812</t>
  </si>
  <si>
    <t>Demontáž nádrží beztlakých nebo tlakových vypuštění vody z nádrží o obsahu do 100 l</t>
  </si>
  <si>
    <t>-178767832</t>
  </si>
  <si>
    <t>82</t>
  </si>
  <si>
    <t>732390851</t>
  </si>
  <si>
    <t>Sejmutí nádrží z konzol, rozřezání nádrží sejmutí odpojených nádrží z konzol na podlahu, o obsahu nádrže do 50 l</t>
  </si>
  <si>
    <t>-328272372</t>
  </si>
  <si>
    <t>80</t>
  </si>
  <si>
    <t>732420811</t>
  </si>
  <si>
    <t>Demontáž čerpadel oběhových spirálních (do potrubí) DN 25</t>
  </si>
  <si>
    <t>-369593955</t>
  </si>
  <si>
    <t>81</t>
  </si>
  <si>
    <t>732890802</t>
  </si>
  <si>
    <t>Vnitrostaveništní přemístění vybouraných (demontovaných) hmot strojoven vodorovně do 100 m v objektech výšky přes 6 do 12 m</t>
  </si>
  <si>
    <t>-1551832339</t>
  </si>
  <si>
    <t>733</t>
  </si>
  <si>
    <t>Ústřední vytápění - rozvodné potrubí</t>
  </si>
  <si>
    <t>83</t>
  </si>
  <si>
    <t>733110803</t>
  </si>
  <si>
    <t>Demontáž potrubí z trubek ocelových závitových DN do 15</t>
  </si>
  <si>
    <t>-1294473455</t>
  </si>
  <si>
    <t>84</t>
  </si>
  <si>
    <t>733110806</t>
  </si>
  <si>
    <t>Demontáž potrubí z trubek ocelových závitových DN přes 15 do 32</t>
  </si>
  <si>
    <t>-307825903</t>
  </si>
  <si>
    <t>85</t>
  </si>
  <si>
    <t>733193810</t>
  </si>
  <si>
    <t>Demontáž příslušenství potrubí rozřezání konzol, podpěr a výložníků pro potrubí z úhelníků L do 50x50x5 mm</t>
  </si>
  <si>
    <t>102421903</t>
  </si>
  <si>
    <t>17</t>
  </si>
  <si>
    <t>733222102</t>
  </si>
  <si>
    <t>Potrubí z trubek měděných polotvrdých spojovaných měkkým pájením D 15x1</t>
  </si>
  <si>
    <t>419027844</t>
  </si>
  <si>
    <t>18</t>
  </si>
  <si>
    <t>733222103</t>
  </si>
  <si>
    <t>Potrubí z trubek měděných polotvrdých spojovaných měkkým pájením D 18/1</t>
  </si>
  <si>
    <t>-1632407729</t>
  </si>
  <si>
    <t>19</t>
  </si>
  <si>
    <t>733222104</t>
  </si>
  <si>
    <t>Potrubí z trubek měděných polotvrdých spojovaných měkkým pájením D 22/1,0</t>
  </si>
  <si>
    <t>465106111</t>
  </si>
  <si>
    <t>20</t>
  </si>
  <si>
    <t>551273230</t>
  </si>
  <si>
    <t>svorkové šroubení pr.15 mm/G 3/4, č. 3831-15.351</t>
  </si>
  <si>
    <t>KUS</t>
  </si>
  <si>
    <t>1484435202</t>
  </si>
  <si>
    <t>551273230a</t>
  </si>
  <si>
    <t>svorkové šroubení pr.18 mm/G 3/4, č. 3831-18.351</t>
  </si>
  <si>
    <t>1828188924</t>
  </si>
  <si>
    <t>551273231</t>
  </si>
  <si>
    <t>opěrné pouzdro ke svorkovému šroubení pr.15 mm, č. 1300-15.170</t>
  </si>
  <si>
    <t>-517249786</t>
  </si>
  <si>
    <t>65</t>
  </si>
  <si>
    <t>551273231a</t>
  </si>
  <si>
    <t>opěrné pouzdro ke svorkovému šroubení pr.18 mm, č. 1300-18.170</t>
  </si>
  <si>
    <t>-983628854</t>
  </si>
  <si>
    <t>22</t>
  </si>
  <si>
    <t>196323617</t>
  </si>
  <si>
    <t>Pájka pro měkké pájení L-SnAg 5</t>
  </si>
  <si>
    <t>642921734</t>
  </si>
  <si>
    <t>23</t>
  </si>
  <si>
    <t>196323618</t>
  </si>
  <si>
    <t>Pasta pro měkké pájení P 4943 SUP</t>
  </si>
  <si>
    <t>-1594319571</t>
  </si>
  <si>
    <t>24</t>
  </si>
  <si>
    <t>733224222</t>
  </si>
  <si>
    <t>Příplatek k potrubí měděnému za zhotovení přípojky z trubek měděných D 15x1</t>
  </si>
  <si>
    <t>-1820214589</t>
  </si>
  <si>
    <t>66</t>
  </si>
  <si>
    <t>733224223</t>
  </si>
  <si>
    <t>Potrubí z trubek měděných Příplatek k cenám za zhotovení přípojky z trubek měděných D 18/1</t>
  </si>
  <si>
    <t>-903435900</t>
  </si>
  <si>
    <t>25</t>
  </si>
  <si>
    <t>733224224</t>
  </si>
  <si>
    <t>Potrubí z trubek měděných Příplatek k cenám za zhotovení přípojky z trubek měděných D 22/1</t>
  </si>
  <si>
    <t>1376034923</t>
  </si>
  <si>
    <t>26</t>
  </si>
  <si>
    <t>733291101</t>
  </si>
  <si>
    <t>Tlaková zkouška potrubí měděné do průměru 35</t>
  </si>
  <si>
    <t>277747421</t>
  </si>
  <si>
    <t>86</t>
  </si>
  <si>
    <t>733890803</t>
  </si>
  <si>
    <t>Vnitrostaveništní přemístění vybouraných (demontovaných) hmot rozvodů potrubí vodorovně do 100 m v objektech výšky přes 6 do 24 m</t>
  </si>
  <si>
    <t>-242127346</t>
  </si>
  <si>
    <t>27</t>
  </si>
  <si>
    <t>998733203</t>
  </si>
  <si>
    <t>Přesun hmot pro rozvody potrubí stanovený procentní sazbou z ceny vodorovná dopravní vzdálenost do 50 m v objektech výšky přes 12 do 24 m</t>
  </si>
  <si>
    <t>640492505</t>
  </si>
  <si>
    <t>734</t>
  </si>
  <si>
    <t>Ústřední vytápění - armatury</t>
  </si>
  <si>
    <t>87</t>
  </si>
  <si>
    <t>734200811</t>
  </si>
  <si>
    <t>Demontáž armatur závitových s jedním závitem do G 1/2</t>
  </si>
  <si>
    <t>-1915135791</t>
  </si>
  <si>
    <t>88</t>
  </si>
  <si>
    <t>734200812</t>
  </si>
  <si>
    <t>Demontáž armatur závitových s jedním závitem přes 1/2 do G 1</t>
  </si>
  <si>
    <t>-723898382</t>
  </si>
  <si>
    <t>89</t>
  </si>
  <si>
    <t>734200821</t>
  </si>
  <si>
    <t>Demontáž armatur závitových se dvěma závity do G 1/2</t>
  </si>
  <si>
    <t>-463686292</t>
  </si>
  <si>
    <t>90</t>
  </si>
  <si>
    <t>734200822</t>
  </si>
  <si>
    <t>Demontáž armatur závitových se dvěma závity přes 1/2 do G 1</t>
  </si>
  <si>
    <t>1569978897</t>
  </si>
  <si>
    <t>28</t>
  </si>
  <si>
    <t>734209102</t>
  </si>
  <si>
    <t>Montáž armatury závitové s jedním závitem G 3/8</t>
  </si>
  <si>
    <t>270913995</t>
  </si>
  <si>
    <t>29</t>
  </si>
  <si>
    <t>734209113</t>
  </si>
  <si>
    <t>Montáž armatura 2 závity G 1/2</t>
  </si>
  <si>
    <t>-1485860495</t>
  </si>
  <si>
    <t>30</t>
  </si>
  <si>
    <t>551273225</t>
  </si>
  <si>
    <t>Radiátorová armatura pro žebřík HM (přímá), dvoutr. včetně termohlavice, č. Z-DO23</t>
  </si>
  <si>
    <t>-1879252445</t>
  </si>
  <si>
    <t>31</t>
  </si>
  <si>
    <t>551273242b</t>
  </si>
  <si>
    <t>Krytka na HM č. Z-DO27</t>
  </si>
  <si>
    <t>-1071059857</t>
  </si>
  <si>
    <t>734221683</t>
  </si>
  <si>
    <t xml:space="preserve">Ventily regulační závitové hlavice termostatické, pro ovládání ventilů PN 10 do 110 st.C kapalinové s vestavěným čidlem </t>
  </si>
  <si>
    <t>-203152164</t>
  </si>
  <si>
    <t>33</t>
  </si>
  <si>
    <t>734221686A</t>
  </si>
  <si>
    <t xml:space="preserve">Ventily regulační závitové hlavice termostatické, pro ovládání ventilů PN 10 do 110 st.C voskové otopných těles VK </t>
  </si>
  <si>
    <t>-119312034</t>
  </si>
  <si>
    <t>35</t>
  </si>
  <si>
    <t>734261407</t>
  </si>
  <si>
    <t>Šroubení připojovací armatury radiátorů PN 10 do 110 st.C, regulační uzavíratelné přímé G 3/4 x 18</t>
  </si>
  <si>
    <t>-213670717</t>
  </si>
  <si>
    <t>36</t>
  </si>
  <si>
    <t>734291123</t>
  </si>
  <si>
    <t>Kohout plnící a vypouštěcí G 1/2 PN 10 do 110°C závitový</t>
  </si>
  <si>
    <t>-663276747</t>
  </si>
  <si>
    <t>67</t>
  </si>
  <si>
    <t>734291244</t>
  </si>
  <si>
    <t>Ostatní armatury filtry závitové PN 16 do 130 st.C přímé s vnitřními závity G 1</t>
  </si>
  <si>
    <t>-198786456</t>
  </si>
  <si>
    <t>68</t>
  </si>
  <si>
    <t>734292715</t>
  </si>
  <si>
    <t>Ostatní armatury kulové kohouty PN 42 do 185 st.C přímé vnitřní závit G 1</t>
  </si>
  <si>
    <t>1876399818</t>
  </si>
  <si>
    <t>91</t>
  </si>
  <si>
    <t>734300821</t>
  </si>
  <si>
    <t>Demontáž armatur horkovodních rozpojení šroubení do DN 15</t>
  </si>
  <si>
    <t>391055720</t>
  </si>
  <si>
    <t>92</t>
  </si>
  <si>
    <t>734300822</t>
  </si>
  <si>
    <t>Demontáž armatur horkovodních rozpojení šroubení přes 15 do DN 25</t>
  </si>
  <si>
    <t>56964738</t>
  </si>
  <si>
    <t>93</t>
  </si>
  <si>
    <t>734890803</t>
  </si>
  <si>
    <t>Vnitrostaveništní přemístění vybouraných (demontovaných) hmot armatur vodorovně do 100 m v objektech výšky přes 6 do 24 m</t>
  </si>
  <si>
    <t>194524954</t>
  </si>
  <si>
    <t>39</t>
  </si>
  <si>
    <t>998734203</t>
  </si>
  <si>
    <t>Přesun hmot pro armatury stanovený procentní sazbou (%) z ceny vodorovná dopravní vzdálenost do 50 m v objektech výšky přes 12 do 24 m</t>
  </si>
  <si>
    <t>776871550</t>
  </si>
  <si>
    <t>735</t>
  </si>
  <si>
    <t>Ústřední vytápění - otopná tělesa</t>
  </si>
  <si>
    <t>40</t>
  </si>
  <si>
    <t>735000912</t>
  </si>
  <si>
    <t>Vyregulování ventilů a kohoutů s termostatickým ovládáním</t>
  </si>
  <si>
    <t>-234172712</t>
  </si>
  <si>
    <t>96</t>
  </si>
  <si>
    <t>735151811</t>
  </si>
  <si>
    <t>Demontáž otopných těles panelových jednořadých stavební délky do 1500 mm</t>
  </si>
  <si>
    <t>-1704943078</t>
  </si>
  <si>
    <t>94</t>
  </si>
  <si>
    <t>735151822</t>
  </si>
  <si>
    <t>Demontáž otopných těles panelových dvouřadých stavební délky přes 1500 do 2820 mm</t>
  </si>
  <si>
    <t>1546427513</t>
  </si>
  <si>
    <t>42</t>
  </si>
  <si>
    <t>735152456</t>
  </si>
  <si>
    <t>Otopná tělesa panelová (VK) spodní připojení hloubky tělesa 66 mm výšky tělesa 500 mm, délky 900 mm</t>
  </si>
  <si>
    <t>-1028664565</t>
  </si>
  <si>
    <t>69</t>
  </si>
  <si>
    <t>735152471</t>
  </si>
  <si>
    <t>Otopná tělesa panelová (VK) PN 1,0 MPa, T do 110 st.C dvoudesková s jednou přídavnou přestupní plochou výšky tělesa 600 mm 400 mm / 515 W stavební délky / výkonu</t>
  </si>
  <si>
    <t>-737476997</t>
  </si>
  <si>
    <t>70</t>
  </si>
  <si>
    <t>735152491</t>
  </si>
  <si>
    <t>Otopná tělesa panelová (VK) PN 1,0 MPa, T do 110 st.C dvoudesková s jednou přídavnou přestupní plochou výšky tělesa 900 mm 400 mm / 702 W stavební délky / výkonu</t>
  </si>
  <si>
    <t>1834097928</t>
  </si>
  <si>
    <t>71</t>
  </si>
  <si>
    <t>735152560</t>
  </si>
  <si>
    <t>Otopná tělesa panelová (VK) PN 1,0 MPa, T do 110 st.C dvoudesková se dvěma přídavnými přestupními plochami výšky tělesa 500 mm 1400 mm / 2033 W stavební délky / výkonu</t>
  </si>
  <si>
    <t>597559551</t>
  </si>
  <si>
    <t>72</t>
  </si>
  <si>
    <t>735152561</t>
  </si>
  <si>
    <t>Otopná tělesa panelová (VK) PN 1,0 MPa, T do 110 st.C dvoudesková se dvěma přídavnými přestupními plochami výšky tělesa 500 mm 1600 mm / 2323 W stavební délky / výkonu</t>
  </si>
  <si>
    <t>2111126346</t>
  </si>
  <si>
    <t>95</t>
  </si>
  <si>
    <t>735161812</t>
  </si>
  <si>
    <t>Demontáž otopných těles trubkových s hliníkovými lamelami, stavební délky přes 1500 do 2680 mm</t>
  </si>
  <si>
    <t>-12447881</t>
  </si>
  <si>
    <t>74</t>
  </si>
  <si>
    <t>735164521</t>
  </si>
  <si>
    <t>Otopná tělesa trubková montáž těles na stěnu výšky tělesa do 1340 mm</t>
  </si>
  <si>
    <t>-618129128</t>
  </si>
  <si>
    <t>46</t>
  </si>
  <si>
    <t>484516855</t>
  </si>
  <si>
    <t xml:space="preserve">těleso trubkové  Koralux Linear Max - M 900x600 mm</t>
  </si>
  <si>
    <t>-1984414935</t>
  </si>
  <si>
    <t>47</t>
  </si>
  <si>
    <t>484516863</t>
  </si>
  <si>
    <t>Sada pro kombi vytápění s integrovaným regulátorem teploty</t>
  </si>
  <si>
    <t>1793225766</t>
  </si>
  <si>
    <t>48</t>
  </si>
  <si>
    <t>735191905</t>
  </si>
  <si>
    <t>Odvzdušnění otopných těles</t>
  </si>
  <si>
    <t>-1264306517</t>
  </si>
  <si>
    <t>97</t>
  </si>
  <si>
    <t>735494811</t>
  </si>
  <si>
    <t>Vypuštění vody z otopných soustav bez kotlů, ohříváků, zásobníků a nádrží</t>
  </si>
  <si>
    <t>m2</t>
  </si>
  <si>
    <t>1051388960</t>
  </si>
  <si>
    <t>98</t>
  </si>
  <si>
    <t>735890802</t>
  </si>
  <si>
    <t>Vnitrostaveništní přemístění vybouraných (demontovaných) hmot otopných těles vodorovně do 100 m v objektech výšky přes 6 do 12 m</t>
  </si>
  <si>
    <t>-1866080830</t>
  </si>
  <si>
    <t>49</t>
  </si>
  <si>
    <t>998735203</t>
  </si>
  <si>
    <t>Přesun hmot pro otopná tělesa stanovený procentní sazbou (%) z ceny vodorovná dopravní vzdálenost do 50 m v objektech výšky přes 12 do 24 m</t>
  </si>
  <si>
    <t>1776303706</t>
  </si>
  <si>
    <t>783</t>
  </si>
  <si>
    <t>Dokončovací práce - nátěry</t>
  </si>
  <si>
    <t>50</t>
  </si>
  <si>
    <t>783624551</t>
  </si>
  <si>
    <t>Základní nátěr armatur a kovových potrubí jednonásobný potrubí do DN 50 mm akrylátový</t>
  </si>
  <si>
    <t>1188601224</t>
  </si>
  <si>
    <t>51</t>
  </si>
  <si>
    <t>783627611</t>
  </si>
  <si>
    <t>Krycí nátěr (email) armatur a kovových potrubí potrubí do DN 50 mm dvojnásobný syntetický akrylátový</t>
  </si>
  <si>
    <t>-645706678</t>
  </si>
  <si>
    <t>17713PL - Vnitřní plynovod</t>
  </si>
  <si>
    <t xml:space="preserve">    723 - Zdravotechnika - vnitřní plynovod</t>
  </si>
  <si>
    <t xml:space="preserve">    725 - Zdravotechnika - zařizovací předměty</t>
  </si>
  <si>
    <t>219900051</t>
  </si>
  <si>
    <t>Stavební přípomoci - vyspravení a začištění po demontážích potrubí a ohřívače, demontáž odkouření plyn. průtok. ohřívače (1x), prostupy</t>
  </si>
  <si>
    <t>698099010</t>
  </si>
  <si>
    <t>VV</t>
  </si>
  <si>
    <t>1*0,99952 'Přepočtené koeficientem množství</t>
  </si>
  <si>
    <t>723999999</t>
  </si>
  <si>
    <t>Revize plynovodu</t>
  </si>
  <si>
    <t>ks</t>
  </si>
  <si>
    <t>796455003</t>
  </si>
  <si>
    <t>723</t>
  </si>
  <si>
    <t>Zdravotechnika - vnitřní plynovod</t>
  </si>
  <si>
    <t>722220861</t>
  </si>
  <si>
    <t>Demontáž armatur závitových se dvěma závity do G 3/4</t>
  </si>
  <si>
    <t>-759100838</t>
  </si>
  <si>
    <t>722220862</t>
  </si>
  <si>
    <t>Demontáž armatur závitových se dvěma závity přes 3/4 do G 5/4</t>
  </si>
  <si>
    <t>1266379639</t>
  </si>
  <si>
    <t>4</t>
  </si>
  <si>
    <t>723120804</t>
  </si>
  <si>
    <t>Demontáž potrubí svařovaného z ocelových trubek závitových do DN 25</t>
  </si>
  <si>
    <t>2035999423</t>
  </si>
  <si>
    <t>723150365A</t>
  </si>
  <si>
    <t>Chránička pr. 18 mm měď</t>
  </si>
  <si>
    <t>-429885658</t>
  </si>
  <si>
    <t>723150365B</t>
  </si>
  <si>
    <t>Chránička pr. 28 mm měď</t>
  </si>
  <si>
    <t>230093178</t>
  </si>
  <si>
    <t>723160204</t>
  </si>
  <si>
    <t>Přípojka k plynoměru spojované na závit bez ochozu G 1</t>
  </si>
  <si>
    <t>-2065967162</t>
  </si>
  <si>
    <t>723160334</t>
  </si>
  <si>
    <t>Rozpěrka přípojek plynoměru G 1</t>
  </si>
  <si>
    <t>863406883</t>
  </si>
  <si>
    <t>723160804</t>
  </si>
  <si>
    <t>Demontáž přípojek k plynoměrům spojovaných na závit bez ochozu G 1</t>
  </si>
  <si>
    <t>pár</t>
  </si>
  <si>
    <t>1188131467</t>
  </si>
  <si>
    <t>723160831</t>
  </si>
  <si>
    <t>Demontáž přípojek k plynoměrům rozpěrek G 1</t>
  </si>
  <si>
    <t>827869707</t>
  </si>
  <si>
    <t>723181011</t>
  </si>
  <si>
    <t>Potrubí měděné polotvrdé spojované lisováním pr. 15 mm</t>
  </si>
  <si>
    <t>709725328</t>
  </si>
  <si>
    <t>723181013</t>
  </si>
  <si>
    <t>Potrubí měděné polotvrdé spojované lisováním pr. 22 mm</t>
  </si>
  <si>
    <t>751729969</t>
  </si>
  <si>
    <t>723190251</t>
  </si>
  <si>
    <t>Přípojky plynovodní ke strojům a zařízením z trubek vyvedení a upevnění plynovodních výpustek na potrubí DN 15</t>
  </si>
  <si>
    <t>-1326861153</t>
  </si>
  <si>
    <t>14</t>
  </si>
  <si>
    <t>723190252</t>
  </si>
  <si>
    <t>Výpustky plynovodní vedení a upevnění DN 20</t>
  </si>
  <si>
    <t>-1391352155</t>
  </si>
  <si>
    <t>723190901</t>
  </si>
  <si>
    <t>Opravy plynovodního potrubí uzavření nebo otevření potrubí</t>
  </si>
  <si>
    <t>-740080780</t>
  </si>
  <si>
    <t>723190907</t>
  </si>
  <si>
    <t>Odvzdušnění+napuštění plynovodního potrubí</t>
  </si>
  <si>
    <t>-2017680407</t>
  </si>
  <si>
    <t>723190909</t>
  </si>
  <si>
    <t>Tlaková zkouška plynovodního potrubí</t>
  </si>
  <si>
    <t>-104429880</t>
  </si>
  <si>
    <t>723190914</t>
  </si>
  <si>
    <t>Navaření odbočky na potrubí plynovodní DN 25</t>
  </si>
  <si>
    <t>171395287</t>
  </si>
  <si>
    <t>723230102</t>
  </si>
  <si>
    <t>Armatury se dvěma závity s protipožární armaturou PN 5 kulové uzávěry přímé závity vnitřní G 1/2 FF</t>
  </si>
  <si>
    <t>-98054671</t>
  </si>
  <si>
    <t>723230103</t>
  </si>
  <si>
    <t>Armatury se dvěma závity s protipožární armaturou PN 5 kulové uzávěry přímé závity vnitřní G 3/4 FF</t>
  </si>
  <si>
    <t>-346400164</t>
  </si>
  <si>
    <t>723230153</t>
  </si>
  <si>
    <t>Flexibilní hadice na plyn G 3/4 PN 1 délky 500 mm</t>
  </si>
  <si>
    <t>2014778170</t>
  </si>
  <si>
    <t>723230155</t>
  </si>
  <si>
    <t>Flexibilní hadice na plyn G 1/2 PN 1 délky 1000 mm</t>
  </si>
  <si>
    <t>-1083360576</t>
  </si>
  <si>
    <t>723231164</t>
  </si>
  <si>
    <t>Kohout přímý G 1 se 2 závity s páčkou</t>
  </si>
  <si>
    <t>-1137606977</t>
  </si>
  <si>
    <t>34</t>
  </si>
  <si>
    <t>723260801</t>
  </si>
  <si>
    <t xml:space="preserve">Demontáž plynoměrů maximální průtok Q (m3/hod) do 16 m3/h </t>
  </si>
  <si>
    <t>1186439862</t>
  </si>
  <si>
    <t>723261912</t>
  </si>
  <si>
    <t>Montáž plynoměrů PS-2, PS-6</t>
  </si>
  <si>
    <t>-1886470425</t>
  </si>
  <si>
    <t>723290823</t>
  </si>
  <si>
    <t>Vnitrostaveništní přemítění vybouraných (demontovaných) hmot vnitřní plynovod vodorovně do 100 m v objektech výšky přes 12 do 24 m</t>
  </si>
  <si>
    <t>835832752</t>
  </si>
  <si>
    <t>998723203</t>
  </si>
  <si>
    <t>Přesun hmot pro vnitřní plynovod stanovený procentní sazbou (%) z ceny vodorovná dopravní vzdálenost do 50 m v objektech výšky přes 12 do 24 m</t>
  </si>
  <si>
    <t>284324939</t>
  </si>
  <si>
    <t>725</t>
  </si>
  <si>
    <t>Zdravotechnika - zařizovací předměty</t>
  </si>
  <si>
    <t>725514802</t>
  </si>
  <si>
    <t>Demontáž plynových ohřívačů cirkulačních průtokových přes 5 do 16 l/min</t>
  </si>
  <si>
    <t>-1338003350</t>
  </si>
  <si>
    <t>725590813</t>
  </si>
  <si>
    <t>Vnitrostaveništní přemístění vybouraných (demontovaných) hmot zařizovacích předmětů vodorovně do 100 m v objektech výšky přes 12 do 24 m</t>
  </si>
  <si>
    <t>-74605627</t>
  </si>
  <si>
    <t>-581094983</t>
  </si>
  <si>
    <t>783627601</t>
  </si>
  <si>
    <t>Krycí nátěr (email) armatur a kovových potrubí potrubí do DN 50 mm jednonásobný syntetický akrylátový</t>
  </si>
  <si>
    <t>1508369276</t>
  </si>
  <si>
    <t>17713ZT - Zdravotní technika</t>
  </si>
  <si>
    <t xml:space="preserve">    721 - Zdravotechnika - vnitřní kanalizace</t>
  </si>
  <si>
    <t xml:space="preserve">    722 - Zdravotechnika - vnitřní vodovod</t>
  </si>
  <si>
    <t>219900054</t>
  </si>
  <si>
    <t>Stavební přípomoci - odkrytí podlahy v místě dopojení kanalizace, vyspravení, začištění</t>
  </si>
  <si>
    <t>-1428415777</t>
  </si>
  <si>
    <t>721</t>
  </si>
  <si>
    <t>Zdravotechnika - vnitřní kanalizace</t>
  </si>
  <si>
    <t>721171803</t>
  </si>
  <si>
    <t>Demontáž potrubí z novodurových trub odpadních nebo připojovacích do D 75</t>
  </si>
  <si>
    <t>317984871</t>
  </si>
  <si>
    <t>721171808</t>
  </si>
  <si>
    <t>Demontáž potrubí z novodurových trub odpadních nebo připojovacích přes 75 do D 114</t>
  </si>
  <si>
    <t>-1166832986</t>
  </si>
  <si>
    <t>721171905</t>
  </si>
  <si>
    <t>Opravy odpadního potrubí plastového vsazení odbočky do potrubí DN 110</t>
  </si>
  <si>
    <t>1143135806</t>
  </si>
  <si>
    <t>721171915</t>
  </si>
  <si>
    <t>Opravy odpadního potrubí plastového propojení dosavadního potrubí DN 110</t>
  </si>
  <si>
    <t>190070051</t>
  </si>
  <si>
    <t>721174005</t>
  </si>
  <si>
    <t>Potrubí kanalizační z PP svodné systém HT DN 100</t>
  </si>
  <si>
    <t>-1073544491</t>
  </si>
  <si>
    <t>721174042</t>
  </si>
  <si>
    <t>Potrubí kanalizační z PP připojovací DN 40</t>
  </si>
  <si>
    <t>-1772796321</t>
  </si>
  <si>
    <t>721174043</t>
  </si>
  <si>
    <t>Potrubí kanalizační z PP připojovací DN 50</t>
  </si>
  <si>
    <t>-718590447</t>
  </si>
  <si>
    <t>721194104</t>
  </si>
  <si>
    <t>Vyvedení a upevnění odpadních výpustek D 40x1,8 mm</t>
  </si>
  <si>
    <t>-702264593</t>
  </si>
  <si>
    <t>721194105</t>
  </si>
  <si>
    <t>Vyvedení a upevnění odpadních výpustek D 50x1,8 mm</t>
  </si>
  <si>
    <t>245871803</t>
  </si>
  <si>
    <t>721194109</t>
  </si>
  <si>
    <t>Vyvedení a upevnění odpadních výpustek D 110x2,3 mm</t>
  </si>
  <si>
    <t>1414244930</t>
  </si>
  <si>
    <t>721290111</t>
  </si>
  <si>
    <t>Zkouška těsnosti potrubí kanalizace vodou do DN 125</t>
  </si>
  <si>
    <t>-1923473385</t>
  </si>
  <si>
    <t>721290823</t>
  </si>
  <si>
    <t>Vnitrostaveništní přemístění vybouraných (demontovaných) hmot vnitřní kanalizace vodorovně do 100 m v objektech výšky přes 12 do 24 m</t>
  </si>
  <si>
    <t>-284133210</t>
  </si>
  <si>
    <t>998721203</t>
  </si>
  <si>
    <t>Přesun hmot pro vnitřní kanalizace stanovený procentní sazbou (%) z ceny vodorovná dopravní vzdálenost do 50 m v objektech výšky přes 12 do 24 m</t>
  </si>
  <si>
    <t>-823114287</t>
  </si>
  <si>
    <t>722</t>
  </si>
  <si>
    <t>Zdravotechnika - vnitřní vodovod</t>
  </si>
  <si>
    <t>722130801</t>
  </si>
  <si>
    <t>Demontáž potrubí z ocelových trubek pozinkovaných závitových do DN 25</t>
  </si>
  <si>
    <t>-351262283</t>
  </si>
  <si>
    <t>722130913</t>
  </si>
  <si>
    <t>Opravy vodovodního potrubí z ocelových trubek pozinkovaných závitových přeřezání ocelové trubky do DN 25</t>
  </si>
  <si>
    <t>478572212</t>
  </si>
  <si>
    <t>722160101A</t>
  </si>
  <si>
    <t>Potrubí vodovodní měděné měkké D 12x1 mm - připojení stojánkových baterií</t>
  </si>
  <si>
    <t>238483199</t>
  </si>
  <si>
    <t>722170801</t>
  </si>
  <si>
    <t>Demontáž rozvodů vody z plastů do D 25 mm</t>
  </si>
  <si>
    <t>254292829</t>
  </si>
  <si>
    <t>722171913</t>
  </si>
  <si>
    <t>Odříznutí trubky nebo tvarovky u rozvodů vody z plastů D přes 20 do 25 mm</t>
  </si>
  <si>
    <t>637551569</t>
  </si>
  <si>
    <t>722171934</t>
  </si>
  <si>
    <t>Výměna trubky, tvarovky, vsazení odbočky na rozvodech vody z plastů D přes 25 do 32 mm</t>
  </si>
  <si>
    <t>-1845982398</t>
  </si>
  <si>
    <t>722174002</t>
  </si>
  <si>
    <t>Potrubí vodovodní plastové PPR svar polyfuze PN 16 D 20 x 2,8 mm</t>
  </si>
  <si>
    <t>704534677</t>
  </si>
  <si>
    <t>722174003</t>
  </si>
  <si>
    <t>Potrubí vodovodní plastové PPR svar polyfuze PN 16 D 25 x 3,5 mm</t>
  </si>
  <si>
    <t>97373072</t>
  </si>
  <si>
    <t>722179191</t>
  </si>
  <si>
    <t>Příplatek k ceně rozvody vody z plastů za práce malého rozsahu na zakázce do 20 m rozvodu</t>
  </si>
  <si>
    <t>-1421325706</t>
  </si>
  <si>
    <t>722181211</t>
  </si>
  <si>
    <t>Ochrana potrubí tepelně izolačními trubicemi z pěnového polyetylenu PE přilepenými v příčných a podélných spojích, tloušťky izolace do 6 mm, vnitřního průměru izolace DN do 22 mm</t>
  </si>
  <si>
    <t>-102822131</t>
  </si>
  <si>
    <t>722181212</t>
  </si>
  <si>
    <t>Ochrana potrubí tepelně izolačními trubicemi z pěnového polyetylenu PE přilepenými v příčných a podélných spojích, tloušťky izolace do 6 mm, vnitřního průměru izolace DN přes 22 do 32 mm</t>
  </si>
  <si>
    <t>2102171705</t>
  </si>
  <si>
    <t>722181221</t>
  </si>
  <si>
    <t>Ochrana potrubí tepelně izolačními trubicemi z pěnového polyetylenu PE přilepenými v příčných a podélných spojích, tloušťky izolace přes 6 do 10 mm, vnitřního průměru izolace DN do 22 mm</t>
  </si>
  <si>
    <t>-1282719054</t>
  </si>
  <si>
    <t>722190401</t>
  </si>
  <si>
    <t>Vyvedení a upevnění výpustku do DN 25</t>
  </si>
  <si>
    <t>943312789</t>
  </si>
  <si>
    <t>722190901</t>
  </si>
  <si>
    <t>Opravy ostatní uzavření nebo otevření vodovodního potrubí při opravách včetně vypuštění a napuštění</t>
  </si>
  <si>
    <t>389745722</t>
  </si>
  <si>
    <t>722220111</t>
  </si>
  <si>
    <t>Armatury s jedním závitem nástěnky pro výtokový ventil G 1/2</t>
  </si>
  <si>
    <t>1928846023</t>
  </si>
  <si>
    <t>722220121</t>
  </si>
  <si>
    <t>Armatury s jedním závitem nástěnky pro baterii G 1/2</t>
  </si>
  <si>
    <t>1976257101</t>
  </si>
  <si>
    <t>722220851</t>
  </si>
  <si>
    <t>Demontáž armatur závitových s jedním závitem do G 3/4</t>
  </si>
  <si>
    <t>225581421</t>
  </si>
  <si>
    <t>1934338842</t>
  </si>
  <si>
    <t>722232103</t>
  </si>
  <si>
    <t>Armatury se dvěma závity kulové kohouty PN 42 do 185 st.C přímé vnější a vnitřní závit G 1/2</t>
  </si>
  <si>
    <t>-107908403</t>
  </si>
  <si>
    <t>722232104</t>
  </si>
  <si>
    <t>Kohout kulový přímý G 3/4 PN 42 do 185°C s vnějším a vnitřním závitem</t>
  </si>
  <si>
    <t>-1950190103</t>
  </si>
  <si>
    <t>722260811</t>
  </si>
  <si>
    <t>Demontáž vodoměrů závitových G 1/2</t>
  </si>
  <si>
    <t>1078688314</t>
  </si>
  <si>
    <t>722263201</t>
  </si>
  <si>
    <t>Vodoměry pro vodu do 100 st.C závitové horizontální jednovtokové suchoběžné G 1/2 x 80 mm Qn 1,5</t>
  </si>
  <si>
    <t>322114767</t>
  </si>
  <si>
    <t>722290226</t>
  </si>
  <si>
    <t>Zkouška tlaková vodovodního potrubí závitového DN 50</t>
  </si>
  <si>
    <t>705470536</t>
  </si>
  <si>
    <t>37</t>
  </si>
  <si>
    <t>722290234</t>
  </si>
  <si>
    <t>Proplach a dezinfekce vodovodního potrubí do DN 80</t>
  </si>
  <si>
    <t>-308674901</t>
  </si>
  <si>
    <t>38</t>
  </si>
  <si>
    <t>722290823</t>
  </si>
  <si>
    <t>Vnitrostaveništní přemístění vybouraných (demontovaných) hmot vnitřní vodovod vodorovně do 100 m v objektech výšky přes 12 do 24 m</t>
  </si>
  <si>
    <t>-1962029161</t>
  </si>
  <si>
    <t>998722203</t>
  </si>
  <si>
    <t>Přesun hmot pro vnitřní vodovod stanovený procentní sazbou (%) z ceny vodorovná dopravní vzdálenost do 50 m v objektech výšky přes 12 do 24 m</t>
  </si>
  <si>
    <t>518007484</t>
  </si>
  <si>
    <t>725110814</t>
  </si>
  <si>
    <t>Demontáž klozetů odsávacích nebo kombinačních</t>
  </si>
  <si>
    <t>1028699976</t>
  </si>
  <si>
    <t>725112171</t>
  </si>
  <si>
    <t>Zařízení záchodů kombi klozety s hlubokým splachováním odpad vodorovný</t>
  </si>
  <si>
    <t>258794882</t>
  </si>
  <si>
    <t>551673940</t>
  </si>
  <si>
    <t>sedátko záchodové antibakteriální duroplastové bílé</t>
  </si>
  <si>
    <t>-104320052</t>
  </si>
  <si>
    <t>73</t>
  </si>
  <si>
    <t>725210821</t>
  </si>
  <si>
    <t>Demontáž umyvadel bez výtokových armatur umyvadel</t>
  </si>
  <si>
    <t>435756172</t>
  </si>
  <si>
    <t>725211622</t>
  </si>
  <si>
    <t>Umyvadla keramická bez výtokových armatur se zápachovou uzávěrkou připevněná na stěnu šrouby bílá se sloupem 550 mm</t>
  </si>
  <si>
    <t>-62881717</t>
  </si>
  <si>
    <t>43</t>
  </si>
  <si>
    <t>725211701</t>
  </si>
  <si>
    <t>Umyvadla umývátka keramická se zápachovou uzávěrkou stěnová 400 mm</t>
  </si>
  <si>
    <t>1129698003</t>
  </si>
  <si>
    <t>44</t>
  </si>
  <si>
    <t>725220841</t>
  </si>
  <si>
    <t>Demontáž van ocelových rohových</t>
  </si>
  <si>
    <t>-354439996</t>
  </si>
  <si>
    <t>725222169</t>
  </si>
  <si>
    <t>Vany bez výtokových armatur akrylátové se zápachovou uzávěrkou tvarované 1800x800 mm</t>
  </si>
  <si>
    <t>181520189</t>
  </si>
  <si>
    <t>725319111</t>
  </si>
  <si>
    <t>Dřezy bez výtokových armatur montáž dřezů ostatních typů</t>
  </si>
  <si>
    <t>1815682131</t>
  </si>
  <si>
    <t>725530823</t>
  </si>
  <si>
    <t>Demontáž elektrických zásobníkových ohřívačů vody tlakových od 50 do 200 l</t>
  </si>
  <si>
    <t>252131890</t>
  </si>
  <si>
    <t>-328504419</t>
  </si>
  <si>
    <t>725819201</t>
  </si>
  <si>
    <t>Montáž ventilů nástěnných G 1/2</t>
  </si>
  <si>
    <t>-1327325222</t>
  </si>
  <si>
    <t>551119820</t>
  </si>
  <si>
    <t>ventil pračkový RIO 10794 3/4"</t>
  </si>
  <si>
    <t>-891014672</t>
  </si>
  <si>
    <t>725819401</t>
  </si>
  <si>
    <t>Montáž ventilů rohových G 1/2 s připojovací trubičkou</t>
  </si>
  <si>
    <t>-1577668959</t>
  </si>
  <si>
    <t>551410400A</t>
  </si>
  <si>
    <t>Kulový ventil rohový 1/2"</t>
  </si>
  <si>
    <t>1220376288</t>
  </si>
  <si>
    <t>725820801</t>
  </si>
  <si>
    <t>Demontáž baterií nástěnných do G 3/4</t>
  </si>
  <si>
    <t>-332366877</t>
  </si>
  <si>
    <t>725821328</t>
  </si>
  <si>
    <t>Baterie dřezové stojánkové pákové s vytahovací sprškou</t>
  </si>
  <si>
    <t>498122162</t>
  </si>
  <si>
    <t>55</t>
  </si>
  <si>
    <t>725822611</t>
  </si>
  <si>
    <t>Baterie umyvadlové stojánkové pákové bez výpusti</t>
  </si>
  <si>
    <t>1860337425</t>
  </si>
  <si>
    <t>725831315</t>
  </si>
  <si>
    <t>Baterie vanové nástěnné pákové s automatickým přepínačem a sprchou</t>
  </si>
  <si>
    <t>292900611</t>
  </si>
  <si>
    <t>57</t>
  </si>
  <si>
    <t>725860811</t>
  </si>
  <si>
    <t>Demontáž zápachových uzávěrek pro zařizovací předměty jednoduchých</t>
  </si>
  <si>
    <t>1627049750</t>
  </si>
  <si>
    <t>58</t>
  </si>
  <si>
    <t>725861102</t>
  </si>
  <si>
    <t>Zápachová uzávěrka pro umyvadla DN 40</t>
  </si>
  <si>
    <t>171646568</t>
  </si>
  <si>
    <t>725862113</t>
  </si>
  <si>
    <t>Zápachová uzávěrka pro dřezy s přípojkou pro pračku nebo myčku DN 40/50</t>
  </si>
  <si>
    <t>1885394182</t>
  </si>
  <si>
    <t>725864311</t>
  </si>
  <si>
    <t>Zápachová uzávěrka van DN 40/50 s kulovým kloubem na odtoku</t>
  </si>
  <si>
    <t>-515142283</t>
  </si>
  <si>
    <t>725869218</t>
  </si>
  <si>
    <t>Montáž zápachových uzávěrek U-sifonů</t>
  </si>
  <si>
    <t>1109133616</t>
  </si>
  <si>
    <t>551618301</t>
  </si>
  <si>
    <t>záchytná ZU DN 32 HL21 pro odvod kondenzátu a přepadu od pojistných ventilů</t>
  </si>
  <si>
    <t>-1689153271</t>
  </si>
  <si>
    <t>551618340</t>
  </si>
  <si>
    <t>uzávěrka zápachová pračková podomítková s přípojem vody a elektřiny krycí deska 150x150 mm DN40/50</t>
  </si>
  <si>
    <t>-608641733</t>
  </si>
  <si>
    <t>725980123</t>
  </si>
  <si>
    <t>Dvířka 30/30</t>
  </si>
  <si>
    <t>-1002408380</t>
  </si>
  <si>
    <t>998725203</t>
  </si>
  <si>
    <t>Přesun hmot pro zařizovací předměty stanovený procentní sazbou (%) z ceny vodorovná dopravní vzdálenost do 50 m v objektech výšky přes 12 do 24 m</t>
  </si>
  <si>
    <t>-730834016</t>
  </si>
  <si>
    <t>17713ST - stavební část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</si>
  <si>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</si>
  <si>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</si>
  <si>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</si>
  <si>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</si>
  <si>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</si>
  <si>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</si>
  <si>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</si>
  <si>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</si>
  <si>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</si>
  <si>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</si>
  <si>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</si>
  <si>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</si>
  <si>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</si>
  <si>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</si>
  <si>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</si>
  <si>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-ostatní práce</t>
  </si>
  <si>
    <t xml:space="preserve">    784 - Dokončovací práce - malby a tapety</t>
  </si>
  <si>
    <t>VRN - Vedlejší rozpočtové náklady</t>
  </si>
  <si>
    <t xml:space="preserve">    VRN3 - Zařízení staveniště</t>
  </si>
  <si>
    <t>Svislé a kompletní konstrukce</t>
  </si>
  <si>
    <t>317121151</t>
  </si>
  <si>
    <t>Montáž překladů ze železobetonových prefabrikátů dodatečně do připravených rýh, světlosti otvoru do 1050 mm</t>
  </si>
  <si>
    <t>1280747178</t>
  </si>
  <si>
    <t>Součet</t>
  </si>
  <si>
    <t>593210700</t>
  </si>
  <si>
    <t>překlad železobetonový RZP 119x14x14 cm</t>
  </si>
  <si>
    <t>-1958517969</t>
  </si>
  <si>
    <t>346244353</t>
  </si>
  <si>
    <t>Obezdívka koupelnových van ploch rovných z přesných pórobetonových tvárnic , na tenké maltové lože tl. 75 mm</t>
  </si>
  <si>
    <t>556297809</t>
  </si>
  <si>
    <t>(1,8+0,7)*2*0,6</t>
  </si>
  <si>
    <t>349231811</t>
  </si>
  <si>
    <t>Přizdívka z cihel ostění s ozubem ve vybouraných otvorech, s vysekáním kapes pro zavázaní přes 80 do 150 mm</t>
  </si>
  <si>
    <t>-731533687</t>
  </si>
  <si>
    <t>0,3*2,1*2+0,15*1,5</t>
  </si>
  <si>
    <t>Úpravy povrchů, podlahy a osazování výplní</t>
  </si>
  <si>
    <t>611131121</t>
  </si>
  <si>
    <t>Podkladní a spojovací vrstva vnitřních omítaných ploch penetrace akrylát-silikonová nanášená ručně stropů</t>
  </si>
  <si>
    <t>105040475</t>
  </si>
  <si>
    <t>3,7+5,1</t>
  </si>
  <si>
    <t>611135101</t>
  </si>
  <si>
    <t>Hrubá výplň rýh maltou jakékoli šířky rýhy ve stropech</t>
  </si>
  <si>
    <t>1317732974</t>
  </si>
  <si>
    <t>(1,95+2,6)*0,1</t>
  </si>
  <si>
    <t>611142001</t>
  </si>
  <si>
    <t>Potažení vnitřních ploch pletivem v ploše nebo pruzích, na plném podkladu sklovláknitým vtlačením do tmelu stropů</t>
  </si>
  <si>
    <t>-571711639</t>
  </si>
  <si>
    <t>611311131</t>
  </si>
  <si>
    <t>Potažení vnitřních ploch štukem tloušťky do 3 mm vodorovných konstrukcí stropů rovných</t>
  </si>
  <si>
    <t>2120774555</t>
  </si>
  <si>
    <t>611325412</t>
  </si>
  <si>
    <t>Oprava vápenocementové nebo vápenné omítky vnitřních ploch hladké, tloušťky do 20 mm stropů, v rozsahu opravované plochy přes 10 do 30%</t>
  </si>
  <si>
    <t>1402940561</t>
  </si>
  <si>
    <t>8,8</t>
  </si>
  <si>
    <t>612131121</t>
  </si>
  <si>
    <t>Podkladní a spojovací vrstva vnitřních omítaných ploch penetrace akrylát-silikonová nanášená ručně stěn</t>
  </si>
  <si>
    <t>-1090030050</t>
  </si>
  <si>
    <t>(1,8+9,05+5,75+5,7+4,1+4,4+4,35+4,7+1,95)*3,1</t>
  </si>
  <si>
    <t>612135101</t>
  </si>
  <si>
    <t>Hrubá výplň rýh maltou jakékoli šířky rýhy ve stěnách</t>
  </si>
  <si>
    <t>1526563221</t>
  </si>
  <si>
    <t>(1,8+9,05+5,75+5,7+4,1+4,4+4,35+4,7+1,95)*0,1</t>
  </si>
  <si>
    <t>612311131</t>
  </si>
  <si>
    <t>Potažení vnitřních ploch štukem tloušťky do 3 mm svislých konstrukcí stěn</t>
  </si>
  <si>
    <t>-1373984697</t>
  </si>
  <si>
    <t>129,58</t>
  </si>
  <si>
    <t>612325412</t>
  </si>
  <si>
    <t>Oprava vápenocementové nebo vápenné omítky vnitřních ploch hladké, tloušťky do 20 mm stěn, v rozsahu opravované plochy přes 10 do 30%</t>
  </si>
  <si>
    <t>553895188</t>
  </si>
  <si>
    <t>631311114</t>
  </si>
  <si>
    <t>Mazanina z betonu prostého bez zvýšených nároků na prostředí tl. přes 50 do 80 mm tř. C 16/20</t>
  </si>
  <si>
    <t>m3</t>
  </si>
  <si>
    <t>-886620698</t>
  </si>
  <si>
    <t>4,7*5,75*0,07*1,05</t>
  </si>
  <si>
    <t>631319171</t>
  </si>
  <si>
    <t>Příplatek k cenám mazanin za stržení povrchu spodní vrstvy mazaniny latí před vložením výztuže nebo pletiva pro tl. obou vrstev mazaniny přes 50 do 80 mm</t>
  </si>
  <si>
    <t>1651920642</t>
  </si>
  <si>
    <t>1,986</t>
  </si>
  <si>
    <t>631362021</t>
  </si>
  <si>
    <t>Výztuž mazanin ze svařovaných sítí z drátů typu KARI</t>
  </si>
  <si>
    <t>576270346</t>
  </si>
  <si>
    <t>4,7*5,75*1,2/6*12,63*1,08/1000</t>
  </si>
  <si>
    <t>632481213</t>
  </si>
  <si>
    <t>Separační vrstva k oddělení podlahových vrstev z polyetylénové fólie</t>
  </si>
  <si>
    <t>1986494310</t>
  </si>
  <si>
    <t>4,7*5,75*1,1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</si>
  <si>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</si>
  <si>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</si>
  <si>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</si>
  <si>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1296424810</t>
  </si>
  <si>
    <t>74,7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</si>
  <si>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</si>
  <si>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</si>
  <si>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1078893637</t>
  </si>
  <si>
    <t>74,7+(1,7*2,2)*2+(1,5*2)+(0,7*1,2)</t>
  </si>
  <si>
    <t>962031132</t>
  </si>
  <si>
    <t>Bourání příček z cihel, tvárnic nebo příčkovek z cihel pálených, plných nebo dutých na maltu vápennou nebo vápenocementovou, tl. do 100 mm</t>
  </si>
  <si>
    <t>-6621214</t>
  </si>
  <si>
    <t>(2,05*3,3)-0,6*0,6</t>
  </si>
  <si>
    <t>962031133</t>
  </si>
  <si>
    <t>Bourání příček z cihel, tvárnic nebo příčkovek z cihel pálených, plných nebo dutých na maltu vápennou nebo vápenocementovou, tl. do 150 mm</t>
  </si>
  <si>
    <t>-735970397</t>
  </si>
  <si>
    <t>(5,75+4,55+3,65+1,67+1,76)*3,3</t>
  </si>
  <si>
    <t>-1,6-1,6-1,4-1,2-1,2</t>
  </si>
  <si>
    <t>(1,5*3,3)-1,6</t>
  </si>
  <si>
    <t>965043331</t>
  </si>
  <si>
    <t>Bourání mazanin betonových s potěrem nebo teracem tl. do 100 mm, plochy do 4 m2</t>
  </si>
  <si>
    <t>1359794685</t>
  </si>
  <si>
    <t>(6,2+3,4+1,4+3,9)*0,07*1,05</t>
  </si>
  <si>
    <t>965082922</t>
  </si>
  <si>
    <t>Odstranění násypu pod podlahami nebo ochranného násypu na střechách tl. do 100 mm, plochy do 2 m2</t>
  </si>
  <si>
    <t>-1503022182</t>
  </si>
  <si>
    <t>(9,7+1,2)*0,095*1,2</t>
  </si>
  <si>
    <t>(6,2+3,4+1,4)*1,2*0,05</t>
  </si>
  <si>
    <t>3,9*1,2*0,085</t>
  </si>
  <si>
    <t>968062244</t>
  </si>
  <si>
    <t>Vybourání dřevěných rámů oken s křídly, dveřních zárubní, vrat, stěn, ostění nebo obkladů rámů oken s křídly jednoduchých, plochy do 1 m2</t>
  </si>
  <si>
    <t>-733551349</t>
  </si>
  <si>
    <t>0,6*0,6</t>
  </si>
  <si>
    <t>968062455</t>
  </si>
  <si>
    <t>Vybourání dřevěných rámů oken s křídly, dveřních zárubní, vrat, stěn, ostění nebo obkladů dveřních zárubní, plochy do 2 m2</t>
  </si>
  <si>
    <t>-1945530621</t>
  </si>
  <si>
    <t>0,6*2*2+0,7*2*0,8*2*4</t>
  </si>
  <si>
    <t>971033571</t>
  </si>
  <si>
    <t>Vybourání podezdívky a obezdívky vany z cihel plných</t>
  </si>
  <si>
    <t>136322906</t>
  </si>
  <si>
    <t>(1,4+0,7)*2*0,6</t>
  </si>
  <si>
    <t>973031324</t>
  </si>
  <si>
    <t>Vysekání výklenků nebo kapes ve zdivu z cihel na maltu vápennou nebo vápenocementovou kapes, plochy do 0,10 m2, hl. do 150 mm</t>
  </si>
  <si>
    <t>-14094530</t>
  </si>
  <si>
    <t>4+4</t>
  </si>
  <si>
    <t>997</t>
  </si>
  <si>
    <t>Přesun sutě</t>
  </si>
  <si>
    <t>997013215</t>
  </si>
  <si>
    <t>Vnitrostaveništní doprava suti a vybouraných hmot vodorovně do 50 m svisle ručně (nošením po schodech) pro budovy a haly výšky přes 15 do 18 m</t>
  </si>
  <si>
    <t>-489571147</t>
  </si>
  <si>
    <t>997013501</t>
  </si>
  <si>
    <t>Odvoz suti a vybouraných hmot na skládku nebo meziskládku se složením, na vzdálenost do 1 km</t>
  </si>
  <si>
    <t>-1156454102</t>
  </si>
  <si>
    <t>997013509</t>
  </si>
  <si>
    <t>Odvoz suti a vybouraných hmot na skládku nebo meziskládku se složením, na vzdálenost Příplatek k ceně za každý další i započatý 1 km přes 1 km</t>
  </si>
  <si>
    <t>-1061084205</t>
  </si>
  <si>
    <t>26,717*11 'Přepočtené koeficientem množství</t>
  </si>
  <si>
    <t>997013831</t>
  </si>
  <si>
    <t>Poplatek za uložení stavebního odpadu na skládce (skládkovné) směsného</t>
  </si>
  <si>
    <t>578412497</t>
  </si>
  <si>
    <t>998</t>
  </si>
  <si>
    <t>Přesun hmot</t>
  </si>
  <si>
    <t>998018003</t>
  </si>
  <si>
    <t>Přesun hmot pro budovy občanské výstavby, bydlení, výrobu a služby ruční - bez užití mechanizace vodorovná dopravní vzdálenost do 100 m pro budovy s jakoukoliv nosnou konstrukcí výšky přes 12 do 24 m</t>
  </si>
  <si>
    <t>84840502</t>
  </si>
  <si>
    <t>711</t>
  </si>
  <si>
    <t>Izolace proti vodě, vlhkosti a plynům</t>
  </si>
  <si>
    <t>711193121</t>
  </si>
  <si>
    <t>Izolace proti zemní vlhkosti ostatní těsnicí kaší flexibilní minerální na ploše vodorovné V</t>
  </si>
  <si>
    <t>-1359018426</t>
  </si>
  <si>
    <t>2,4*1,8</t>
  </si>
  <si>
    <t>711193131</t>
  </si>
  <si>
    <t>Izolace proti zemní vlhkosti ostatní těsnicí kaší flexibilní minerální na ploše svislé S</t>
  </si>
  <si>
    <t>-2139294878</t>
  </si>
  <si>
    <t>(2,4+1,8+2,4+1,8)*0,25</t>
  </si>
  <si>
    <t>(0,7+1,8+0,7)*2</t>
  </si>
  <si>
    <t>711193139</t>
  </si>
  <si>
    <t>Izolace proti vlhkosti - dodávka a osazení pružné těsnící pásky</t>
  </si>
  <si>
    <t>-347252179</t>
  </si>
  <si>
    <t>1,8+2,4+1,8+2,4+0,5+2+2</t>
  </si>
  <si>
    <t>998711203</t>
  </si>
  <si>
    <t>Přesun hmot pro izolace proti vodě, vlhkosti a plynům stanovený procentní sazbou (%) z ceny vodorovná dopravní vzdálenost do 50 m v objektech výšky přes 12 do 60 m</t>
  </si>
  <si>
    <t>-1856136336</t>
  </si>
  <si>
    <t>713111121</t>
  </si>
  <si>
    <t>Montáž tepelné izolace stropů rohožemi, pásy, dílci, deskami, bloky (izolační materiál ve specifikaci) rovných spodem s uchycením (drátem, páskou apod.)</t>
  </si>
  <si>
    <t>-1655776245</t>
  </si>
  <si>
    <t>1,6+6,5+27,4+24,5+4,3+1,6</t>
  </si>
  <si>
    <t>631508500</t>
  </si>
  <si>
    <t>pás tepelně izolační pro izolace trámových stropů, podhledů a nepochůz.půd 120 mm 6000x1200 mm</t>
  </si>
  <si>
    <t>-930507095</t>
  </si>
  <si>
    <t>65,9*2</t>
  </si>
  <si>
    <t>713121111</t>
  </si>
  <si>
    <t>Montáž tepelné izolace podlah rohožemi, pásy, deskami, dílci, bloky (izolační materiál ve specifikaci) kladenými volně jednovrstvá</t>
  </si>
  <si>
    <t>-1866059169</t>
  </si>
  <si>
    <t>4,7*5,75</t>
  </si>
  <si>
    <t>631514800</t>
  </si>
  <si>
    <t>deska izolační minerální těžkých plovoucích podlah λ-0.039 tl. 25 mm</t>
  </si>
  <si>
    <t>-1801943009</t>
  </si>
  <si>
    <t>27,025*1,02 'Přepočtené koeficientem množství</t>
  </si>
  <si>
    <t>41</t>
  </si>
  <si>
    <t>713121211</t>
  </si>
  <si>
    <t>Montáž tepelné izolace podlah okrajovými pásky kladenými volně</t>
  </si>
  <si>
    <t>1727336076</t>
  </si>
  <si>
    <t>4,7+5,75+4,7</t>
  </si>
  <si>
    <t>631402730</t>
  </si>
  <si>
    <t>pásek okrajový izolační minerální plovoucích podlah š 80 mm tl.12 mm</t>
  </si>
  <si>
    <t>325423490</t>
  </si>
  <si>
    <t>15,15*1,02 'Přepočtené koeficientem množství</t>
  </si>
  <si>
    <t>751</t>
  </si>
  <si>
    <t>Vzduchotechnika</t>
  </si>
  <si>
    <t>751122051</t>
  </si>
  <si>
    <t>Montáž ventilátoru radiálního nízkotlakého podhledového základního, průměru do 100 mm</t>
  </si>
  <si>
    <t>-986079316</t>
  </si>
  <si>
    <t>751122999</t>
  </si>
  <si>
    <t>Ventilátor rad ntl jednopotrubní ,min 100 m3/hod D do 100 mm-Maico ER AP100</t>
  </si>
  <si>
    <t>-226147353</t>
  </si>
  <si>
    <t>45</t>
  </si>
  <si>
    <t>751525051</t>
  </si>
  <si>
    <t>Montáž potrubí plastového kruhového s přírubou, průměru do 100 mm</t>
  </si>
  <si>
    <t>1489761251</t>
  </si>
  <si>
    <t>751525979</t>
  </si>
  <si>
    <t>Potrubí plast kruh s přírubou D do 100 mm.vč. kolen odboček a T kusu</t>
  </si>
  <si>
    <t>1946016930</t>
  </si>
  <si>
    <t>751525052</t>
  </si>
  <si>
    <t>Montáž potrubí plastového kruhového s přírubou, průměru přes 100 do 200 mm</t>
  </si>
  <si>
    <t>-554538055</t>
  </si>
  <si>
    <t>751525959</t>
  </si>
  <si>
    <t>Potrubí plast kruh s přírubou D 150 mmvč. kolen</t>
  </si>
  <si>
    <t>-106793737</t>
  </si>
  <si>
    <t>998751202</t>
  </si>
  <si>
    <t>Přesun hmot pro vzduchotechniku stanovený procentní sazbou (%) z ceny vodorovná dopravní vzdálenost do 50 m v objektech výšky přes 12 do 60 m</t>
  </si>
  <si>
    <t>931924161</t>
  </si>
  <si>
    <t>762</t>
  </si>
  <si>
    <t>Konstrukce tesařské</t>
  </si>
  <si>
    <t>762511264</t>
  </si>
  <si>
    <t>Podlahové konstrukce podkladové z dřevoštěpkových desek jednovrstvých šroubovaných na pero a drážku 18 mm nebroušených, tloušťky desky</t>
  </si>
  <si>
    <t>-2065119770</t>
  </si>
  <si>
    <t>27,4+24,5</t>
  </si>
  <si>
    <t>762511277</t>
  </si>
  <si>
    <t>Podlahové konstrukce podkladové z dřevoštěpkových desek jednovrstvých šroubovaných na pero a drážku 25 mm broušených, tloušťky desky</t>
  </si>
  <si>
    <t>1335310194</t>
  </si>
  <si>
    <t>762511847</t>
  </si>
  <si>
    <t>Demontáž podlahové konstrukce podkladové z dřevoštěpkových desek jednovrstvých šroubovaných na sraz, tloušťka desky přes 15 mm</t>
  </si>
  <si>
    <t>-2110772395</t>
  </si>
  <si>
    <t>9,7+23+24,2+1,2</t>
  </si>
  <si>
    <t>762521923</t>
  </si>
  <si>
    <t>Podlahy tesařské vyřezání části podlahy, bez vyřezání polštářů, z prken tl. do 32 mm, otvoru plochy jednotlivě přes 1,00 do 4,00 m2</t>
  </si>
  <si>
    <t>168486145</t>
  </si>
  <si>
    <t>762521932</t>
  </si>
  <si>
    <t>Podlahy tesařské vyřezání části podlahy, bez vyřezání polštářů, z prken nebo fošen tl. přes 32 mm, otvoru plochy jednotlivě přes 0,25 do 1,00 m2</t>
  </si>
  <si>
    <t>-876914233</t>
  </si>
  <si>
    <t>(27,4+24,5)*0,1</t>
  </si>
  <si>
    <t>762522811</t>
  </si>
  <si>
    <t>Demontáž podlah s polštáři z prken tl. do 32 mm</t>
  </si>
  <si>
    <t>433439807</t>
  </si>
  <si>
    <t>9,7+1,2+3,9</t>
  </si>
  <si>
    <t>56</t>
  </si>
  <si>
    <t>762522819</t>
  </si>
  <si>
    <t>Demontáž úložného prostoru vč.nosné konstrukce</t>
  </si>
  <si>
    <t>-1967756187</t>
  </si>
  <si>
    <t>1,8*0,75</t>
  </si>
  <si>
    <t>762523912</t>
  </si>
  <si>
    <t>Podlahy tesařské doplnění podlah bez polštářů, s urovnáním násypu prkny tl. do 32 mm (materiál v ceně) nehoblovanými nebo podkladními na sraz plochy jednotlivě přes 0,25 do 1,00 m2</t>
  </si>
  <si>
    <t>-253323941</t>
  </si>
  <si>
    <t>998762203</t>
  </si>
  <si>
    <t>Přesun hmot pro konstrukce tesařské stanovený procentní sazbou (%) z ceny vodorovná dopravní vzdálenost do 50 m v objektech výšky přes 12 do 24 m</t>
  </si>
  <si>
    <t>2080697013</t>
  </si>
  <si>
    <t>763</t>
  </si>
  <si>
    <t>Konstrukce suché výstavby</t>
  </si>
  <si>
    <t>763111333</t>
  </si>
  <si>
    <t>Příčka ze sádrokartonových desek s nosnou konstrukcí z jednoduchých ocelových profilů UW, CW jednoduše opláštěná deskou impregnovanou H2 tl. 12,5 mm, příčka tl. 100 mm, profil 75 TI tl. 60 mm, EI 30, Rw 45 dB</t>
  </si>
  <si>
    <t>655406815</t>
  </si>
  <si>
    <t>(3,85+1,8+1,8+3,85)*3,3-1,4-1,4</t>
  </si>
  <si>
    <t>763111361</t>
  </si>
  <si>
    <t>Příčka ze sádrokartonových desek s nosnou konstrukcí z jednoduchých ocelových profilů UW, CW jednoduše opláštěná deskou akustickou tl. 12,5 mm, EI 45, příčka tl. 100 mm, profil 75 TI tl. 60 mm 40 kg/m3, Rw 49 dB</t>
  </si>
  <si>
    <t>325146555</t>
  </si>
  <si>
    <t>(1,95+1,95+0,55+0,55+1,8)*3,3</t>
  </si>
  <si>
    <t>-1,4-1,6-2,95</t>
  </si>
  <si>
    <t>763111811</t>
  </si>
  <si>
    <t>Demontáž příček ze sádrokartonových desek s nosnou konstrukcí z ocelových profilů jednoduchých, opláštění jednoduché</t>
  </si>
  <si>
    <t>-1906142462</t>
  </si>
  <si>
    <t>(1,5+0,5)*2,1-1,6</t>
  </si>
  <si>
    <t>763121428</t>
  </si>
  <si>
    <t>Stěna předsazená ze sádrokartonových desek s nosnou konstrukcí z ocelových profilů CW, UW jednoduše opláštěná deskou impregnovanou H2 tl. 12,5 mm, TI tl. 40 mm, EI 30 stěna tl. 87,5 mm, profil 75</t>
  </si>
  <si>
    <t>942736033</t>
  </si>
  <si>
    <t>(1,8+(0,28-0,075)) *3,3</t>
  </si>
  <si>
    <t>763121481</t>
  </si>
  <si>
    <t>Stěna předsazená ze sádrokartonových desek s nosnou konstrukcí z ocelových profilů CW, UW dvojitě opláštěná deskami akustickými tl. 2 x 12,5 mm, TI tl. 40 mm 30 kg/m3, EI 30 stěna tl. 77,5 mm, profil 50</t>
  </si>
  <si>
    <t>-2098971535</t>
  </si>
  <si>
    <t>3,3*5,7</t>
  </si>
  <si>
    <t>763131411</t>
  </si>
  <si>
    <t>Podhled ze sádrokartonových desek dvouvrstvá zavěšená spodní konstrukce z ocelových profilů CD, UD jednoduše opláštěná deskou standardní A, tl. 12,5 mm, bez TI</t>
  </si>
  <si>
    <t>1199526179</t>
  </si>
  <si>
    <t>1,6+6,5+27,4+1,95*0,9+24,5</t>
  </si>
  <si>
    <t>763131451</t>
  </si>
  <si>
    <t>Podhled ze sádrokartonových desek dvouvrstvá zavěšená spodní konstrukce z ocelových profilů CD, UD jednoduše opláštěná deskou impregnovanou H2, tl. 12,5 mm, bez TI</t>
  </si>
  <si>
    <t>760792419</t>
  </si>
  <si>
    <t>1,6+4,3</t>
  </si>
  <si>
    <t>763131751</t>
  </si>
  <si>
    <t>Podhled ze sádrokartonových desek ostatní práce a konstrukce na podhledech ze sádrokartonových desek montáž parotěsné zábrany</t>
  </si>
  <si>
    <t>298129161</t>
  </si>
  <si>
    <t>65,9</t>
  </si>
  <si>
    <t>283292600</t>
  </si>
  <si>
    <t>fólie hořlavá parotěsná pro interiér (reakce na oheň - třída F) 140 g/m2</t>
  </si>
  <si>
    <t>-1265971244</t>
  </si>
  <si>
    <t>65,9*1,1 'Přepočtené koeficientem množství</t>
  </si>
  <si>
    <t>763164241</t>
  </si>
  <si>
    <t>SDK obklad potrubí kcí tvaru U š do 1,2 m desky 1xH2 12,5</t>
  </si>
  <si>
    <t>-921703703</t>
  </si>
  <si>
    <t>1,8+1,95</t>
  </si>
  <si>
    <t>763172313</t>
  </si>
  <si>
    <t>Instalační technika pro konstrukce ze sádrokartonových desek montáž revizních dvířek velikost 400 x 400 mm</t>
  </si>
  <si>
    <t>-464990428</t>
  </si>
  <si>
    <t>590307120</t>
  </si>
  <si>
    <t>dvířka revizní s automatickým zámkem 400 x 400 mm</t>
  </si>
  <si>
    <t>516302271</t>
  </si>
  <si>
    <t>763181811</t>
  </si>
  <si>
    <t>Demontáž kovových zárubní konstrukcí ze sádrokartonových příček výšky do 2,75 m jednokřídlových</t>
  </si>
  <si>
    <t>1097471811</t>
  </si>
  <si>
    <t>763231821</t>
  </si>
  <si>
    <t>Demontáž podhledu ze sádrovláknitých desek s nosnou konstrukcí z ocelových profilů, opláštění jednoduché</t>
  </si>
  <si>
    <t>763516952</t>
  </si>
  <si>
    <t>3,65*4,21+24,2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</si>
  <si>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</si>
  <si>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</si>
  <si>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-97942801</t>
  </si>
  <si>
    <t>766</t>
  </si>
  <si>
    <t>Konstrukce truhlářské</t>
  </si>
  <si>
    <t>766441821</t>
  </si>
  <si>
    <t>Demontáž parapetních desek dřevěných nebo plastových šířky do 300 mm délky přes 1m</t>
  </si>
  <si>
    <t>441413338</t>
  </si>
  <si>
    <t>0,7+1,89+1,93+1,61</t>
  </si>
  <si>
    <t>766660171</t>
  </si>
  <si>
    <t>Montáž dveřních křídel dřevěných nebo plastových otevíravých do obložkové zárubně povrchově upravených jednokřídlových, šířky do 800 mm</t>
  </si>
  <si>
    <t>-817307145</t>
  </si>
  <si>
    <t>611601922</t>
  </si>
  <si>
    <t xml:space="preserve">D2-  dveře  vnitřní hladké plné 1křídlové bílé 70x210 cm ,CPL laminát,model 10</t>
  </si>
  <si>
    <t>1146300208</t>
  </si>
  <si>
    <t>1+1</t>
  </si>
  <si>
    <t>611601923</t>
  </si>
  <si>
    <t xml:space="preserve">D4-  dveře  vnitřní hladké plné 1křídlové bílé 80x210 cm ,CPL laminát,model 10</t>
  </si>
  <si>
    <t>-1829137192</t>
  </si>
  <si>
    <t>766660173</t>
  </si>
  <si>
    <t>Montáž dveřních křídel dřevěných nebo plastových otevíravých do obložkové zárubně povrchově upravených dvoukřídlových, šířky do 1450 mm</t>
  </si>
  <si>
    <t>-1772463082</t>
  </si>
  <si>
    <t>611611073</t>
  </si>
  <si>
    <t xml:space="preserve">D3-  dveře vnitřní CPL laminát,model 40-prosklené, 2kř.800+600/2100.bílé</t>
  </si>
  <si>
    <t>-1600869964</t>
  </si>
  <si>
    <t>766660181</t>
  </si>
  <si>
    <t>Montáž dveřních křídel dřevěných nebo plastových otevíravých do obložkové zárubně protipožárních jednokřídlových, šířky do 800 mm</t>
  </si>
  <si>
    <t>671762250</t>
  </si>
  <si>
    <t>611656094</t>
  </si>
  <si>
    <t xml:space="preserve">D2-   dveře vnitřní požárně odolné, CPL  laminát,odolnost EI (EW) 30 D3, 1křídlové 70 x 210 cm,bílé</t>
  </si>
  <si>
    <t>761211368</t>
  </si>
  <si>
    <t>611656095</t>
  </si>
  <si>
    <t xml:space="preserve">D1-   dveře vnitřní požárně odolné, CPL  laminát,odolnost EI (EW) 30 D3, 1křídlové 80 x 210 cm,bílé</t>
  </si>
  <si>
    <t>1351520938</t>
  </si>
  <si>
    <t>766660722</t>
  </si>
  <si>
    <t xml:space="preserve">Montáž dveřních doplňků dveřního kování </t>
  </si>
  <si>
    <t>-1044403950</t>
  </si>
  <si>
    <t>549146225</t>
  </si>
  <si>
    <t>klika včetně štítu a montážního materiálu H 1803,tř.3 matná nerez,BB + FAB</t>
  </si>
  <si>
    <t>434324458</t>
  </si>
  <si>
    <t>4+2</t>
  </si>
  <si>
    <t>549641106</t>
  </si>
  <si>
    <t>vložka zámková cylindrická oboustranná</t>
  </si>
  <si>
    <t>1494904944</t>
  </si>
  <si>
    <t>766663919</t>
  </si>
  <si>
    <t>T6- Repase vstupní prosklenné stěny 200/235cm ,obroušení,nový nátěr,kování</t>
  </si>
  <si>
    <t>-1940295170</t>
  </si>
  <si>
    <t>766682111</t>
  </si>
  <si>
    <t>Montáž zárubní dřevěných, plastových nebo z lamina obložkových, pro dveře jednokřídlové, tloušťky stěny do 170 mm</t>
  </si>
  <si>
    <t>2039823606</t>
  </si>
  <si>
    <t>611822585</t>
  </si>
  <si>
    <t>zárubeň obložková pro dveře 1křídlové 70,80x210 cm, tl. 6 - 17 cm,CPL laminát,bílá</t>
  </si>
  <si>
    <t>319843908</t>
  </si>
  <si>
    <t>2+1</t>
  </si>
  <si>
    <t>766682121</t>
  </si>
  <si>
    <t>Montáž zárubní dřevěných, plastových nebo z lamina obložkových, pro dveře dvoukřídlové, tloušťky stěny do 170 mm</t>
  </si>
  <si>
    <t>588236490</t>
  </si>
  <si>
    <t>611822742</t>
  </si>
  <si>
    <t>zárubeň obložková pro dveře 2křídlové 80+60/210 cm, tl. 6 - 17 cm,CPL,bílá</t>
  </si>
  <si>
    <t>270318658</t>
  </si>
  <si>
    <t>766682211</t>
  </si>
  <si>
    <t>Montáž zárubní dřevěných, plastových nebo z lamina obložkových protipožárních, pro dveře jednokřídlové, tloušťky stěny do 170 mm</t>
  </si>
  <si>
    <t>1089779963</t>
  </si>
  <si>
    <t>611822614</t>
  </si>
  <si>
    <t>zárubeň obložková protipožární pro dveře 1křídlové 70,80x210 cm, tl. 6 - 17 cm,CPL laminát,bílá</t>
  </si>
  <si>
    <t>1163487714</t>
  </si>
  <si>
    <t>766694113</t>
  </si>
  <si>
    <t>Montáž ostatních truhlářských konstrukcí parapetních desek dřevěných nebo plastových šířky do 300 mm, délky přes 1600 do 2600 mm</t>
  </si>
  <si>
    <t>5662380</t>
  </si>
  <si>
    <t>607941033</t>
  </si>
  <si>
    <t>deska parapetní dřevěná smrková biodeska š.do 30cm</t>
  </si>
  <si>
    <t>909755273</t>
  </si>
  <si>
    <t>0,8+2+2</t>
  </si>
  <si>
    <t>766694122</t>
  </si>
  <si>
    <t>Montáž ostatních truhlářských konstrukcí parapetních desek dřevěných nebo plastových šířky přes 300 mm, délky přes 1000 do 1600 mm</t>
  </si>
  <si>
    <t>400996529</t>
  </si>
  <si>
    <t>607941063</t>
  </si>
  <si>
    <t>deska parapetní dřevěná,smrková biodeska š. 0,45</t>
  </si>
  <si>
    <t>1995419867</t>
  </si>
  <si>
    <t>1,7</t>
  </si>
  <si>
    <t>766695212</t>
  </si>
  <si>
    <t>Montáž ostatních truhlářských konstrukcí prahů dveří jednokřídlových, šířky do 100 mm</t>
  </si>
  <si>
    <t>1819060656</t>
  </si>
  <si>
    <t>611871560</t>
  </si>
  <si>
    <t>prah dveřní dřevěný dubový tl 2 cm š 10 cm,lakovaný</t>
  </si>
  <si>
    <t>251816880</t>
  </si>
  <si>
    <t>99</t>
  </si>
  <si>
    <t>766695232</t>
  </si>
  <si>
    <t>Montáž ostatních truhlářských konstrukcí prahů dveří dvoukřídlových, šířky do 100 mm</t>
  </si>
  <si>
    <t>2111142367</t>
  </si>
  <si>
    <t>100</t>
  </si>
  <si>
    <t>611872566</t>
  </si>
  <si>
    <t>prah dveřní dřevěný dubový tl 2 cm dl.140 cm š 10 cm,lakovaný</t>
  </si>
  <si>
    <t>-127498079</t>
  </si>
  <si>
    <t>101</t>
  </si>
  <si>
    <t>766811160</t>
  </si>
  <si>
    <t xml:space="preserve">Montáž a dodávka kuchyňské linky vč. horních a spodních skříněk,pracovní desky a zařiz. předmětů-T4 (viz tab.truhl.výr.) </t>
  </si>
  <si>
    <t>-108909551</t>
  </si>
  <si>
    <t>102</t>
  </si>
  <si>
    <t>607215202</t>
  </si>
  <si>
    <t>Digestoř cirkulační 300m3/hod-Mora OP 621 W</t>
  </si>
  <si>
    <t>-234455466</t>
  </si>
  <si>
    <t>103</t>
  </si>
  <si>
    <t>607215203</t>
  </si>
  <si>
    <t xml:space="preserve"> Dřez nerez,Franke Polar PXN 611-78</t>
  </si>
  <si>
    <t>-501371769</t>
  </si>
  <si>
    <t>104</t>
  </si>
  <si>
    <t>607215204</t>
  </si>
  <si>
    <t>El. varná deska Mora VDP 665 X</t>
  </si>
  <si>
    <t>-1186268907</t>
  </si>
  <si>
    <t>105</t>
  </si>
  <si>
    <t>607215205</t>
  </si>
  <si>
    <t xml:space="preserve">El. trouba  vestavná  Mora VT 201 MX</t>
  </si>
  <si>
    <t>-548562304</t>
  </si>
  <si>
    <t>106</t>
  </si>
  <si>
    <t>766821129</t>
  </si>
  <si>
    <t>Montáž a dodávka dvířek úložného prostoru 1500/560mm-laminovaná dřevotříska,bílá-T5</t>
  </si>
  <si>
    <t>-1032506622</t>
  </si>
  <si>
    <t>107</t>
  </si>
  <si>
    <t>766821130</t>
  </si>
  <si>
    <t>-1221675715</t>
  </si>
  <si>
    <t>1,6*0,4</t>
  </si>
  <si>
    <t>108</t>
  </si>
  <si>
    <t>998766203</t>
  </si>
  <si>
    <t>Přesun hmot pro konstrukce truhlářské stanovený procentní sazbou (%) z ceny vodorovná dopravní vzdálenost do 50 m v objektech výšky přes 12 do 24 m</t>
  </si>
  <si>
    <t>-676054360</t>
  </si>
  <si>
    <t>767</t>
  </si>
  <si>
    <t>Konstrukce zámečnické</t>
  </si>
  <si>
    <t>109</t>
  </si>
  <si>
    <t>767995114</t>
  </si>
  <si>
    <t>Montáž ostatních atypických zámečnických konstrukcí hmotnosti přes 20 do 50 kg</t>
  </si>
  <si>
    <t>kg</t>
  </si>
  <si>
    <t>-338119406</t>
  </si>
  <si>
    <t>2,4*4*2*1,08*7,07</t>
  </si>
  <si>
    <t>2,4*4*1,08*7,07</t>
  </si>
  <si>
    <t>110</t>
  </si>
  <si>
    <t>767995119</t>
  </si>
  <si>
    <t>Dodávka jekl 100/60/3 mm</t>
  </si>
  <si>
    <t>-1216311831</t>
  </si>
  <si>
    <t>20,8+9,6+1,6</t>
  </si>
  <si>
    <t>111</t>
  </si>
  <si>
    <t>998767203</t>
  </si>
  <si>
    <t>Přesun hmot pro zámečnické konstrukce stanovený procentní sazbou (%) z ceny vodorovná dopravní vzdálenost do 50 m v objektech výšky přes 12 do 24 m</t>
  </si>
  <si>
    <t>923115706</t>
  </si>
  <si>
    <t>771</t>
  </si>
  <si>
    <t>Podlahy z dlaždic</t>
  </si>
  <si>
    <t>112</t>
  </si>
  <si>
    <t>771474112</t>
  </si>
  <si>
    <t>Montáž soklíků z dlaždic keramických lepených flexibilním lepidlem rovných výšky přes 65 do 90 mm</t>
  </si>
  <si>
    <t>196709869</t>
  </si>
  <si>
    <t>(0,9+1,8)*2-0,7</t>
  </si>
  <si>
    <t>(1,8+3,4+3,4-0,7)</t>
  </si>
  <si>
    <t>(1,9+1,95)*2-0,9-0,7-0,8</t>
  </si>
  <si>
    <t>(2,6+1,95)*2-0,8-0,7-1,4</t>
  </si>
  <si>
    <t>113</t>
  </si>
  <si>
    <t>597613120</t>
  </si>
  <si>
    <t>sokl kalibrovaný - podlahy 60 x 8 x 1 cm I. j.</t>
  </si>
  <si>
    <t>1663840639</t>
  </si>
  <si>
    <t>24,1/0,3</t>
  </si>
  <si>
    <t>114</t>
  </si>
  <si>
    <t>771573810</t>
  </si>
  <si>
    <t>Demontáž podlah z dlaždic keramických lepených</t>
  </si>
  <si>
    <t>-2101357041</t>
  </si>
  <si>
    <t>6,2+3,4+1,4+3,9</t>
  </si>
  <si>
    <t>115</t>
  </si>
  <si>
    <t>771574113</t>
  </si>
  <si>
    <t>Montáž podlah z dlaždic keramických lepených flexibilním lepidlem režných nebo glazovaných hladkých přes 9 do 12 ks/ m2</t>
  </si>
  <si>
    <t>-1358589463</t>
  </si>
  <si>
    <t>3,7+5,1+6,5+1,6+1,6+4,3</t>
  </si>
  <si>
    <t>116</t>
  </si>
  <si>
    <t>597611355</t>
  </si>
  <si>
    <t xml:space="preserve">dlaždice keramické kalibrované  60 x 60 x 1 cm I. j.</t>
  </si>
  <si>
    <t>1090783849</t>
  </si>
  <si>
    <t>22,8*1,1 'Přepočtené koeficientem množství</t>
  </si>
  <si>
    <t>117</t>
  </si>
  <si>
    <t>771579191</t>
  </si>
  <si>
    <t>Montáž podlah z dlaždic keramických Příplatek k cenám za plochu do 5 m2 jednotlivě</t>
  </si>
  <si>
    <t>1329102391</t>
  </si>
  <si>
    <t>118</t>
  </si>
  <si>
    <t>771591111</t>
  </si>
  <si>
    <t>Podlahy - ostatní práce penetrace podkladu</t>
  </si>
  <si>
    <t>-162289285</t>
  </si>
  <si>
    <t>119</t>
  </si>
  <si>
    <t>998771203</t>
  </si>
  <si>
    <t>Přesun hmot pro podlahy z dlaždic stanovený procentní sazbou (%) z ceny vodorovná dopravní vzdálenost do 50 m v objektech výšky přes 12 do 24 m</t>
  </si>
  <si>
    <t>1707668807</t>
  </si>
  <si>
    <t>775</t>
  </si>
  <si>
    <t>Podlahy skládané</t>
  </si>
  <si>
    <t>120</t>
  </si>
  <si>
    <t>775413125</t>
  </si>
  <si>
    <t>Montáž podlahového soklíku nebo lišty obvodové (soklové) dřevěné bez základního nátěru lišty ze dřeva tvrdého nebo měkkého, v přírodní barvě zaklapnuté</t>
  </si>
  <si>
    <t>1981513210</t>
  </si>
  <si>
    <t>(5,7+4,25)*2+(4,55+5,75+0,55)*2</t>
  </si>
  <si>
    <t>121</t>
  </si>
  <si>
    <t>614181149</t>
  </si>
  <si>
    <t>lišta zaklapovací</t>
  </si>
  <si>
    <t>-1269057123</t>
  </si>
  <si>
    <t>41,6*1,1 'Přepočtené koeficientem množství</t>
  </si>
  <si>
    <t>122</t>
  </si>
  <si>
    <t>775429124</t>
  </si>
  <si>
    <t>Montáž lišty přechodové (vyrovnávací) zaklapnuté</t>
  </si>
  <si>
    <t>-846254255</t>
  </si>
  <si>
    <t>1,8+1,4+0,8</t>
  </si>
  <si>
    <t>123</t>
  </si>
  <si>
    <t>553431180</t>
  </si>
  <si>
    <t>hliníkový přechodový profil narážecí 40 mm bronz</t>
  </si>
  <si>
    <t>120505945</t>
  </si>
  <si>
    <t>124</t>
  </si>
  <si>
    <t>775541115</t>
  </si>
  <si>
    <t>Montáž podlah plovoucích z velkoplošných lamel dýhovaných a laminovaných bez podložky, spojovaných lepením v drážce šířka dílce přes 190 do 200 mm</t>
  </si>
  <si>
    <t>-1064764327</t>
  </si>
  <si>
    <t>125</t>
  </si>
  <si>
    <t>611521232</t>
  </si>
  <si>
    <t>parketa laminátová 7x192x1285 mm,zátěž. třída 23/31</t>
  </si>
  <si>
    <t>-1542616863</t>
  </si>
  <si>
    <t>51,9*1,1 'Přepočtené koeficientem množství</t>
  </si>
  <si>
    <t>126</t>
  </si>
  <si>
    <t>775591191</t>
  </si>
  <si>
    <t>Ostatní prvky pro plovoucí podlahy montáž podložky vyrovnávací a tlumící</t>
  </si>
  <si>
    <t>1564398349</t>
  </si>
  <si>
    <t>51,9</t>
  </si>
  <si>
    <t>Mezisoučet</t>
  </si>
  <si>
    <t>1xpod laminát,1xpod OSB desky</t>
  </si>
  <si>
    <t>127</t>
  </si>
  <si>
    <t>611553510</t>
  </si>
  <si>
    <t>podložka izolační z pěnového PE 3 mm</t>
  </si>
  <si>
    <t>-10731781</t>
  </si>
  <si>
    <t>103,8*1,1 'Přepočtené koeficientem množství</t>
  </si>
  <si>
    <t>128</t>
  </si>
  <si>
    <t>998775203</t>
  </si>
  <si>
    <t>Přesun hmot pro podlahy skládané stanovený procentní sazbou (%) z ceny vodorovná dopravní vzdálenost do 50 m v objektech výšky přes 12 do 24 m</t>
  </si>
  <si>
    <t>-1443882935</t>
  </si>
  <si>
    <t>776</t>
  </si>
  <si>
    <t>Podlahy povlakové</t>
  </si>
  <si>
    <t>129</t>
  </si>
  <si>
    <t>776111311</t>
  </si>
  <si>
    <t>Příprava podkladu vysátí podlah</t>
  </si>
  <si>
    <t>-1786233682</t>
  </si>
  <si>
    <t>130</t>
  </si>
  <si>
    <t>776201811</t>
  </si>
  <si>
    <t>Demontáž povlakových podlahovin lepených ručně bez podložky</t>
  </si>
  <si>
    <t>596575072</t>
  </si>
  <si>
    <t>6,2+3,4+23+24,2+9,7+1,4+1,2</t>
  </si>
  <si>
    <t>131</t>
  </si>
  <si>
    <t>776410811</t>
  </si>
  <si>
    <t>Demontáž soklíků nebo lišt pryžových nebo plastových</t>
  </si>
  <si>
    <t>-1808006885</t>
  </si>
  <si>
    <t>3,4+1,95+3+2-0,9-0,7-0,8</t>
  </si>
  <si>
    <t>1,77+1,34+2+1,95-0,8*3</t>
  </si>
  <si>
    <t>(5,75+4,21)*2-0,8-0,8</t>
  </si>
  <si>
    <t>(5,7+4,1)*2-0,8</t>
  </si>
  <si>
    <t>(2,66+3,65)*2-0,8-1,2</t>
  </si>
  <si>
    <t>(0,76+1,67)*2-0,6</t>
  </si>
  <si>
    <t>(0,92+1,32)*2-0,7</t>
  </si>
  <si>
    <t>781</t>
  </si>
  <si>
    <t>Dokončovací práce - obklady</t>
  </si>
  <si>
    <t>132</t>
  </si>
  <si>
    <t>781411810</t>
  </si>
  <si>
    <t>Demontáž obkladů z obkladaček pórovinových kladených do malty</t>
  </si>
  <si>
    <t>-379773285</t>
  </si>
  <si>
    <t>(1,76+2,15)*2*2,1-1,2</t>
  </si>
  <si>
    <t>133</t>
  </si>
  <si>
    <t>781474112</t>
  </si>
  <si>
    <t>Montáž obkladů vnitřních stěn z dlaždic keramických lepených flexibilním lepidlem režných nebo glazovaných hladkých přes 6 do 12 ks/m2</t>
  </si>
  <si>
    <t>-1944544372</t>
  </si>
  <si>
    <t>(1,8+1,13)*2*2,0-1,4</t>
  </si>
  <si>
    <t>(2,395+1,8)*2*2,0-1,4</t>
  </si>
  <si>
    <t>134</t>
  </si>
  <si>
    <t>597610000</t>
  </si>
  <si>
    <t>obkládačky keramické kalibrované 60 x 30 x 0,7 cm I. j.</t>
  </si>
  <si>
    <t>-285864438</t>
  </si>
  <si>
    <t>25,7*1,1 'Přepočtené koeficientem množství</t>
  </si>
  <si>
    <t>135</t>
  </si>
  <si>
    <t>781474115</t>
  </si>
  <si>
    <t>Montáž obkladů vnitřních stěn z dlaždic keramických lepených flexibilním lepidlem režných nebo glazovaných hladkých přes 22 do 25 ks/m2</t>
  </si>
  <si>
    <t>1159939501</t>
  </si>
  <si>
    <t>(0,6+3,4)*0,7</t>
  </si>
  <si>
    <t>kuchyň</t>
  </si>
  <si>
    <t>136</t>
  </si>
  <si>
    <t>597612615</t>
  </si>
  <si>
    <t xml:space="preserve">dlaždice keramické kalibrované - kuchyně 60x60x1cm  I. j.</t>
  </si>
  <si>
    <t>1120376856</t>
  </si>
  <si>
    <t>2,8*1,1 'Přepočtené koeficientem množství</t>
  </si>
  <si>
    <t>137</t>
  </si>
  <si>
    <t>781493611</t>
  </si>
  <si>
    <t>Vanová dvířka - magneticky kotvený obklad</t>
  </si>
  <si>
    <t>-891395899</t>
  </si>
  <si>
    <t>138</t>
  </si>
  <si>
    <t>781493619</t>
  </si>
  <si>
    <t>Revizní dvířka - magneticky kotvený obklad</t>
  </si>
  <si>
    <t>-1484170574</t>
  </si>
  <si>
    <t>139</t>
  </si>
  <si>
    <t>781494111</t>
  </si>
  <si>
    <t>nerezové profily rohové lepené flexibilním lepidlem</t>
  </si>
  <si>
    <t>2117592422</t>
  </si>
  <si>
    <t>2,2+1,3</t>
  </si>
  <si>
    <t>140</t>
  </si>
  <si>
    <t>781495111</t>
  </si>
  <si>
    <t>Ostatní prvky ostatní práce penetrace podkladu</t>
  </si>
  <si>
    <t>1123176670</t>
  </si>
  <si>
    <t>28,55+2,4</t>
  </si>
  <si>
    <t>141</t>
  </si>
  <si>
    <t>998781203</t>
  </si>
  <si>
    <t>Přesun hmot pro obklady keramické stanovený procentní sazbou (%) z ceny vodorovná dopravní vzdálenost do 50 m v objektech výšky přes 12 do 24 m</t>
  </si>
  <si>
    <t>853411207</t>
  </si>
  <si>
    <t>Dokončovací práce -ostatní práce</t>
  </si>
  <si>
    <t>142</t>
  </si>
  <si>
    <t>783314203</t>
  </si>
  <si>
    <t>Základní antikorozní nátěr zámečnických konstrukcí jednonásobný syntetický samozákladující</t>
  </si>
  <si>
    <t>190429741</t>
  </si>
  <si>
    <t>(32*(0,1+0,06+0,1+0,06))*2</t>
  </si>
  <si>
    <t>143</t>
  </si>
  <si>
    <t>783990959</t>
  </si>
  <si>
    <t>Montáž a dodávka autonomního požárního hlásiče</t>
  </si>
  <si>
    <t>493116292</t>
  </si>
  <si>
    <t>144</t>
  </si>
  <si>
    <t>783990969</t>
  </si>
  <si>
    <t>Montáž a dodávka ručního hasicího přístroje RHP6</t>
  </si>
  <si>
    <t>-614384637</t>
  </si>
  <si>
    <t>784</t>
  </si>
  <si>
    <t>Dokončovací práce - malby a tapety</t>
  </si>
  <si>
    <t>145</t>
  </si>
  <si>
    <t>784121001</t>
  </si>
  <si>
    <t>Oškrabání malby v místnostech výšky do 3,80 m</t>
  </si>
  <si>
    <t>404879100</t>
  </si>
  <si>
    <t>8,8+129,58</t>
  </si>
  <si>
    <t>146</t>
  </si>
  <si>
    <t>784181101</t>
  </si>
  <si>
    <t>Penetrace podkladu jednonásobná základní akrylátová v místnostech výšky do 3,80 m</t>
  </si>
  <si>
    <t>2019445697</t>
  </si>
  <si>
    <t>147</t>
  </si>
  <si>
    <t>784221101</t>
  </si>
  <si>
    <t>Malby z malířských směsí otěruvzdorných za sucha dvojnásobné, bílé za sucha otěruvzdorné dobře v místnostech výšky do 3,80 m</t>
  </si>
  <si>
    <t>-1324165527</t>
  </si>
  <si>
    <t>(0,9+1,8)*2*2,6</t>
  </si>
  <si>
    <t>(3,37+1,8+3,38)*3</t>
  </si>
  <si>
    <t>(4,6+5,75+4,35+2,05+0,55+1,8+0,55+0,1)*3</t>
  </si>
  <si>
    <t>(2,595+1,95)*2*3,3</t>
  </si>
  <si>
    <t>(1,88+1,95)*2*3,3</t>
  </si>
  <si>
    <t>(1,13+1,8)*2*0,6</t>
  </si>
  <si>
    <t>(2,4+1,8)*2*0,6</t>
  </si>
  <si>
    <t>(5,7+4,4+5,7+4,1)*3</t>
  </si>
  <si>
    <t>74,7+1,95*0,3</t>
  </si>
  <si>
    <t>VRN</t>
  </si>
  <si>
    <t>Vedlejší rozpočtové náklady</t>
  </si>
  <si>
    <t>VRN3</t>
  </si>
  <si>
    <t>Zařízení staveniště</t>
  </si>
  <si>
    <t>148</t>
  </si>
  <si>
    <t>031002000</t>
  </si>
  <si>
    <t>Příprava a vybavení zařízení staveniště</t>
  </si>
  <si>
    <t>soubor…</t>
  </si>
  <si>
    <t>1024</t>
  </si>
  <si>
    <t>1610692393</t>
  </si>
  <si>
    <t>17713EL - Elektroinstalace</t>
  </si>
  <si>
    <t>M - M</t>
  </si>
  <si>
    <t xml:space="preserve">    21-M - Elektromontáže</t>
  </si>
  <si>
    <t xml:space="preserve">    46-M - Zemní práce při extr.mont.pracích</t>
  </si>
  <si>
    <t xml:space="preserve">    HZS - Práce ceníkem nespecifikované</t>
  </si>
  <si>
    <t>21-M</t>
  </si>
  <si>
    <t>Elektromontáže</t>
  </si>
  <si>
    <t>210010015</t>
  </si>
  <si>
    <t>Montáž trubek plastových ohebných D 16 mm uložených volně</t>
  </si>
  <si>
    <t>1053559888</t>
  </si>
  <si>
    <t>345711520</t>
  </si>
  <si>
    <t>trubka elektroinstalační ohebná Monoflex z PH 1416/1</t>
  </si>
  <si>
    <t>-709557667</t>
  </si>
  <si>
    <t>210010017</t>
  </si>
  <si>
    <t>Montáž trubek plastových ohebných D 29 mm uložených volně</t>
  </si>
  <si>
    <t>1859643151</t>
  </si>
  <si>
    <t>345710640</t>
  </si>
  <si>
    <t>trubka elektroinstalační ohebná z PVC (ČSN) 2329</t>
  </si>
  <si>
    <t>923400635</t>
  </si>
  <si>
    <t>210010301</t>
  </si>
  <si>
    <t>Montáž krabic přístrojových zapuštěných plastových kruhových KU 68/1, KU68/1301, KP67, KP68/2</t>
  </si>
  <si>
    <t>-767776879</t>
  </si>
  <si>
    <t>345715190</t>
  </si>
  <si>
    <t>krabice univerzální přístroj z PH KU 68/2-1902</t>
  </si>
  <si>
    <t>1688871637</t>
  </si>
  <si>
    <t>210010321</t>
  </si>
  <si>
    <t>Montáž rozvodek zapuštěných plastových kruhových KU68-1903/KO, KR97/KO97V</t>
  </si>
  <si>
    <t>1223141470</t>
  </si>
  <si>
    <t>345715630</t>
  </si>
  <si>
    <t>rozvodka krabicová z PH KR 97/5</t>
  </si>
  <si>
    <t>-689558481</t>
  </si>
  <si>
    <t>210100003</t>
  </si>
  <si>
    <t>Ukončení vodičů v rozváděči nebo na přístroji včetně zapojení průřezu žíly do 16 mm2</t>
  </si>
  <si>
    <t>1852602502</t>
  </si>
  <si>
    <t>210100014</t>
  </si>
  <si>
    <t>Ukončení vodičů v rozváděči nebo na přístroji včetně zapojení průřezu žíly do 10 mm2</t>
  </si>
  <si>
    <t>-1381650496</t>
  </si>
  <si>
    <t>210100173</t>
  </si>
  <si>
    <t>Ukončení kabelů smršťovací záklopkou nebo páskou se zapojením bez letování žíly do 3x4 mm2</t>
  </si>
  <si>
    <t>-1896885635</t>
  </si>
  <si>
    <t>210100258</t>
  </si>
  <si>
    <t>Ukončení kabelů smršťovací záklopkou nebo páskou se zapojením bez letování žíly do 5x4 mm2</t>
  </si>
  <si>
    <t>-956065648</t>
  </si>
  <si>
    <t>210100349</t>
  </si>
  <si>
    <t>Ukončení kabelů koncovkou ucpávkovou do 4 žil do P 13,5 na ventilátoru</t>
  </si>
  <si>
    <t>-853423048</t>
  </si>
  <si>
    <t>210110041</t>
  </si>
  <si>
    <t>Montáž vypínač (polo)zapuštěný šroubové připojení 1 -jednopólový</t>
  </si>
  <si>
    <t>1583783676</t>
  </si>
  <si>
    <t>345354001</t>
  </si>
  <si>
    <t>spínač zapuštěný kompletní, Tango 10A/250V řazení 1, 1S, 1So</t>
  </si>
  <si>
    <t>1753144383</t>
  </si>
  <si>
    <t>345354011</t>
  </si>
  <si>
    <t>TANGO kompletní, řazení 1 se signálkou</t>
  </si>
  <si>
    <t>-2118659156</t>
  </si>
  <si>
    <t>210110043</t>
  </si>
  <si>
    <t>Montáž přepínač (polo)zapuštěný šroubové připojení 5 -seriový</t>
  </si>
  <si>
    <t>1644882450</t>
  </si>
  <si>
    <t>345354051</t>
  </si>
  <si>
    <t>spínač zapuštěný kompletní, 10A/250V řazení 5</t>
  </si>
  <si>
    <t>423643480</t>
  </si>
  <si>
    <t>210110045</t>
  </si>
  <si>
    <t>Montáž přepínač (polo)zapuštěný šroubové připojení 6 -střídavý</t>
  </si>
  <si>
    <t>-1444987127</t>
  </si>
  <si>
    <t>345354061</t>
  </si>
  <si>
    <t>spínač zapuštěný kompletní, 10A/250V řazení 6</t>
  </si>
  <si>
    <t>1650131945</t>
  </si>
  <si>
    <t>210110046</t>
  </si>
  <si>
    <t>Montáž přepínač (polo)zapuštěný šroubové připojení 7 -křížový</t>
  </si>
  <si>
    <t>1518564360</t>
  </si>
  <si>
    <t>345354071</t>
  </si>
  <si>
    <t>TANGO kompletní, řazení 7, 7So</t>
  </si>
  <si>
    <t>-1993782426</t>
  </si>
  <si>
    <t>210110054</t>
  </si>
  <si>
    <t>Montáž přepínač (polo)zapuštěný šroubové připojení 6+6 -dvojitý střídavý</t>
  </si>
  <si>
    <t>876234674</t>
  </si>
  <si>
    <t>345354251</t>
  </si>
  <si>
    <t>TANGO kompletní, řazení 6+6</t>
  </si>
  <si>
    <t>-2122998021</t>
  </si>
  <si>
    <t>210110072</t>
  </si>
  <si>
    <t>montáž prostorových termostatů</t>
  </si>
  <si>
    <t>1311710933</t>
  </si>
  <si>
    <t>286163340</t>
  </si>
  <si>
    <t>termostat prostorový programový</t>
  </si>
  <si>
    <t>-543840507</t>
  </si>
  <si>
    <t>210110082</t>
  </si>
  <si>
    <t>Montáž spínačů přípojek sporákových šroubové připojení s doutnavkou se zapojením vodičů</t>
  </si>
  <si>
    <t>154565604</t>
  </si>
  <si>
    <t>345363980</t>
  </si>
  <si>
    <t>spínač páčkový 25A zapuštěná montáž se signální doutnavkou 39563-23C</t>
  </si>
  <si>
    <t>262490984</t>
  </si>
  <si>
    <t>210110152</t>
  </si>
  <si>
    <t>Montáž ovladač (polo)zapuštěný šroubové připojení 1/0 -tlačítkový zapínací</t>
  </si>
  <si>
    <t>-584011449</t>
  </si>
  <si>
    <t>345354351</t>
  </si>
  <si>
    <t>TANGO kompletní tlač. ovladač, řazení 1/0</t>
  </si>
  <si>
    <t>-1754326986</t>
  </si>
  <si>
    <t>210111011</t>
  </si>
  <si>
    <t>Montáž zásuvka (polo)zapuštěná šroubové připojení 2P+PE se zapojením vodičů</t>
  </si>
  <si>
    <t>-1619449959</t>
  </si>
  <si>
    <t>345511021</t>
  </si>
  <si>
    <t>zásuvka TANGO kompletní, 16A/250V, 2P+PE</t>
  </si>
  <si>
    <t>-854590286</t>
  </si>
  <si>
    <t>345511022</t>
  </si>
  <si>
    <t>zásuvka TANGO 16A/250V, 2P+PE kpl. s 3.st přep ochrany</t>
  </si>
  <si>
    <t>-44033356</t>
  </si>
  <si>
    <t>210111012</t>
  </si>
  <si>
    <t>Montáž zásuvka (polo)zapuštěná šroubové připojení 2P+PE dvojí zapojení - průběžná</t>
  </si>
  <si>
    <t>-1427589864</t>
  </si>
  <si>
    <t>345511023</t>
  </si>
  <si>
    <t>zásuvka dvojitá TANGO kompletní, 16A/250V, 2P+PE</t>
  </si>
  <si>
    <t>147509572</t>
  </si>
  <si>
    <t>345511024</t>
  </si>
  <si>
    <t>zásuvka dvojitá TANGO kompletní, 16A/250V, 2P+PE s 3. st. přep ochrany</t>
  </si>
  <si>
    <t>-14875176</t>
  </si>
  <si>
    <t>210190001</t>
  </si>
  <si>
    <t>Montáž rozvodnic běžných oceloplechových nebo plastových do 20 kg</t>
  </si>
  <si>
    <t>1732507715</t>
  </si>
  <si>
    <t>35700001</t>
  </si>
  <si>
    <t>rozváděč kompletní Rb6, In=32A, dle výkresu 103</t>
  </si>
  <si>
    <t>1643224730</t>
  </si>
  <si>
    <t>210201015</t>
  </si>
  <si>
    <t>Montáž svítidel zářivkových bytových stropních přisazených 1 zdroj s krytem</t>
  </si>
  <si>
    <t>1732010797</t>
  </si>
  <si>
    <t>348900004</t>
  </si>
  <si>
    <t>D svít. přisazené zářivkové 1x24W, IP20, PETRA, FIMB 549-C Y24</t>
  </si>
  <si>
    <t>-73651891</t>
  </si>
  <si>
    <t>210203003</t>
  </si>
  <si>
    <t>Montáž svítidel žárovkových bytových stropních přisazených 1 zdroj se sklem</t>
  </si>
  <si>
    <t>1809994275</t>
  </si>
  <si>
    <t>348900003</t>
  </si>
  <si>
    <t>C svít. přisazené žárovkové s LED zdrojem 1x9W, IP43, AURA 1, IN-12K2/040</t>
  </si>
  <si>
    <t>1241824455</t>
  </si>
  <si>
    <t>210203004</t>
  </si>
  <si>
    <t>Montáž svítidel žárovkových bytových stropních přisazených 2 zdroje</t>
  </si>
  <si>
    <t>1119050082</t>
  </si>
  <si>
    <t>348900001</t>
  </si>
  <si>
    <t>A svít. přisazené žárovkové s LED zdrojem 2x9W, IP20, AURA D10-X, IN-22B14/014/X..</t>
  </si>
  <si>
    <t>-1808687411</t>
  </si>
  <si>
    <t>348900002</t>
  </si>
  <si>
    <t>B svít. přisazené žárovkové s LED zdrojem 2x9W, IP43, AURA 2, IN 22K52/042</t>
  </si>
  <si>
    <t>289198095</t>
  </si>
  <si>
    <t>210220321</t>
  </si>
  <si>
    <t>Montáž svorek hromosvodných na potrubí typ Bernard se zhotovením pásku</t>
  </si>
  <si>
    <t>-117817080</t>
  </si>
  <si>
    <t>354421500</t>
  </si>
  <si>
    <t>svorka uzemňovací 2516 32X29X2 mm (OP)</t>
  </si>
  <si>
    <t>985829985</t>
  </si>
  <si>
    <t>210290751</t>
  </si>
  <si>
    <t>Montáž ventilátorů do 1,5 kW</t>
  </si>
  <si>
    <t>229387916</t>
  </si>
  <si>
    <t>429900001</t>
  </si>
  <si>
    <t>ventilátor 230V, do 30W</t>
  </si>
  <si>
    <t>256</t>
  </si>
  <si>
    <t>-765936849</t>
  </si>
  <si>
    <t>210800525</t>
  </si>
  <si>
    <t>Montáž měděných vodičů CY, HO5V, HO7V, NYM, NYY, YY 2,5 mm2 uložených volně</t>
  </si>
  <si>
    <t>775541780</t>
  </si>
  <si>
    <t>341410240</t>
  </si>
  <si>
    <t>vodič silový s Cu jádrem CY pocínovaný 2,50 mm2</t>
  </si>
  <si>
    <t>459837085</t>
  </si>
  <si>
    <t>210800528</t>
  </si>
  <si>
    <t>Montáž měděných vodičů CY, HO5V, HO7V, NYM, NYY, YY 10 mm2 uložených volně</t>
  </si>
  <si>
    <t>-1096358042</t>
  </si>
  <si>
    <t>341421580</t>
  </si>
  <si>
    <t>vodič silový s Cu jádrem CYA H07 V-K 10 mm2</t>
  </si>
  <si>
    <t>-388810574</t>
  </si>
  <si>
    <t>210800529</t>
  </si>
  <si>
    <t>Montáž měděných vodičů CY, HO5V, HO7V, NYM, NYY, YY 16 mm2 uložených volně</t>
  </si>
  <si>
    <t>-450147277</t>
  </si>
  <si>
    <t>341408280</t>
  </si>
  <si>
    <t>vodič silový s Cu jádrem CY H07 V-R 16 mm2</t>
  </si>
  <si>
    <t>-2105923601</t>
  </si>
  <si>
    <t>210810005</t>
  </si>
  <si>
    <t>Montáž měděných kabelů CYKY, NYM, NYY, YSLY 750 V 3x1,5 mm2 uložených volně</t>
  </si>
  <si>
    <t>1413004022</t>
  </si>
  <si>
    <t>341110300</t>
  </si>
  <si>
    <t>kabel silový s Cu jádrem CYKY 3x1,5 mm2</t>
  </si>
  <si>
    <t>-971670293</t>
  </si>
  <si>
    <t>210810006</t>
  </si>
  <si>
    <t>Montáž měděných kabelů CYKY, NYM, NYY, YSLY 750 V 3x2,5 mm2 uložených volně</t>
  </si>
  <si>
    <t>307598878</t>
  </si>
  <si>
    <t>341110360</t>
  </si>
  <si>
    <t>kabel silový s Cu jádrem CYKY 3x2,5 mm2</t>
  </si>
  <si>
    <t>137667669</t>
  </si>
  <si>
    <t>210810015</t>
  </si>
  <si>
    <t>Montáž měděných kabelů CYKY, NYM, NYY, YSLY 750 V 5x1,5 mm2 uložených volně</t>
  </si>
  <si>
    <t>-719535792</t>
  </si>
  <si>
    <t>341110900</t>
  </si>
  <si>
    <t>kabel silový s Cu jádrem CYKY 5x1,5 mm2</t>
  </si>
  <si>
    <t>387360795</t>
  </si>
  <si>
    <t>210810016</t>
  </si>
  <si>
    <t>Montáž měděných kabelů CYKY, NYM, NYY, YSLY 750 V 5x2,5 mm2 uložených volně</t>
  </si>
  <si>
    <t>-169825599</t>
  </si>
  <si>
    <t>341110940</t>
  </si>
  <si>
    <t>kabel silový s Cu jádrem CYKY 5x2,5 mm2</t>
  </si>
  <si>
    <t>1016539655</t>
  </si>
  <si>
    <t>46-M</t>
  </si>
  <si>
    <t>Zemní práce při extr.mont.pracích</t>
  </si>
  <si>
    <t>460680162</t>
  </si>
  <si>
    <t>Vybourání otvorů ve zdivu cihelném plochy do 0,0225 m2, tloušťky do 30 cm</t>
  </si>
  <si>
    <t>1399501575</t>
  </si>
  <si>
    <t>460680402</t>
  </si>
  <si>
    <t>Vysekání kapes a výklenků ve zdivu z lehkých betonů, dutých cihel a tvárnic pro krabice 10x10x8 cm</t>
  </si>
  <si>
    <t>-446321735</t>
  </si>
  <si>
    <t>460680605</t>
  </si>
  <si>
    <t>Vysekání rýh pro montáž trubek a kabelů v cihelných zdech hloubky do 7 cm a šířky do 15 cm</t>
  </si>
  <si>
    <t>-927490301</t>
  </si>
  <si>
    <t>460690031</t>
  </si>
  <si>
    <t>Osazení hmoždinek včetně vyvrtání otvoru ve stěnách cihelných průměru do 8 mm</t>
  </si>
  <si>
    <t>196777697</t>
  </si>
  <si>
    <t>460690061</t>
  </si>
  <si>
    <t>Osazení hmoždinek včetně vyvrtání otvoru ve stropech keramických průměru do 8 mm</t>
  </si>
  <si>
    <t>-972512702</t>
  </si>
  <si>
    <t>HZS</t>
  </si>
  <si>
    <t>Práce ceníkem nespecifikované</t>
  </si>
  <si>
    <t>900002</t>
  </si>
  <si>
    <t>úpravy ve stáv. rozváděči RE, úpravy přívodu</t>
  </si>
  <si>
    <t>hod</t>
  </si>
  <si>
    <t>593344894</t>
  </si>
  <si>
    <t>HZS900001</t>
  </si>
  <si>
    <t>revize el. zařízení</t>
  </si>
  <si>
    <t>512</t>
  </si>
  <si>
    <t>-1294362152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</si>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</sst>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2" borderId="1" xfId="0" applyFont="1" applyFill="1" applyBorder="1" applyAlignment="1">
      <alignment horizontal="left" vertical="center"/>
      <protection locked="0"/>
    </xf>
    <xf numFmtId="0" fontId="41" fillId="2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34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36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38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40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41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42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43</v>
      </c>
      <c r="E26" s="54"/>
      <c r="F26" s="55" t="s">
        <v>44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45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46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47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48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50</v>
      </c>
      <c r="U32" s="61"/>
      <c r="V32" s="61"/>
      <c r="W32" s="61"/>
      <c r="X32" s="63" t="s">
        <v>51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17713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Kollárova č.p. 590 KH - 3. patro - Byt č.6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Kutná Hora - Vnitřní Město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17. 5. 2018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Kutná Hora, Havlíčkovo nám. 552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Kutnohorská stavební projekce- ing.Martin Hádek</v>
      </c>
      <c r="AN46" s="77"/>
      <c r="AO46" s="77"/>
      <c r="AP46" s="77"/>
      <c r="AQ46" s="74"/>
      <c r="AR46" s="72"/>
      <c r="AS46" s="86" t="s">
        <v>53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54</v>
      </c>
      <c r="D49" s="97"/>
      <c r="E49" s="97"/>
      <c r="F49" s="97"/>
      <c r="G49" s="97"/>
      <c r="H49" s="98"/>
      <c r="I49" s="99" t="s">
        <v>55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56</v>
      </c>
      <c r="AH49" s="97"/>
      <c r="AI49" s="97"/>
      <c r="AJ49" s="97"/>
      <c r="AK49" s="97"/>
      <c r="AL49" s="97"/>
      <c r="AM49" s="97"/>
      <c r="AN49" s="99" t="s">
        <v>57</v>
      </c>
      <c r="AO49" s="97"/>
      <c r="AP49" s="97"/>
      <c r="AQ49" s="101" t="s">
        <v>58</v>
      </c>
      <c r="AR49" s="72"/>
      <c r="AS49" s="102" t="s">
        <v>59</v>
      </c>
      <c r="AT49" s="103" t="s">
        <v>60</v>
      </c>
      <c r="AU49" s="103" t="s">
        <v>61</v>
      </c>
      <c r="AV49" s="103" t="s">
        <v>62</v>
      </c>
      <c r="AW49" s="103" t="s">
        <v>63</v>
      </c>
      <c r="AX49" s="103" t="s">
        <v>64</v>
      </c>
      <c r="AY49" s="103" t="s">
        <v>65</v>
      </c>
      <c r="AZ49" s="103" t="s">
        <v>66</v>
      </c>
      <c r="BA49" s="103" t="s">
        <v>67</v>
      </c>
      <c r="BB49" s="103" t="s">
        <v>68</v>
      </c>
      <c r="BC49" s="103" t="s">
        <v>69</v>
      </c>
      <c r="BD49" s="104" t="s">
        <v>70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ROUND(SUM(AG52:AG56),2)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ROUND(SUM(AS52:AS56),2)</f>
        <v>0</v>
      </c>
      <c r="AT51" s="114">
        <f>ROUND(SUM(AV51:AW51),2)</f>
        <v>0</v>
      </c>
      <c r="AU51" s="115">
        <f>ROUND(SUM(AU52:AU56),5)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ROUND(SUM(AZ52:AZ56),2)</f>
        <v>0</v>
      </c>
      <c r="BA51" s="114">
        <f>ROUND(SUM(BA52:BA56),2)</f>
        <v>0</v>
      </c>
      <c r="BB51" s="114">
        <f>ROUND(SUM(BB52:BB56),2)</f>
        <v>0</v>
      </c>
      <c r="BC51" s="114">
        <f>ROUND(SUM(BC52:BC56),2)</f>
        <v>0</v>
      </c>
      <c r="BD51" s="116">
        <f>ROUND(SUM(BD52:BD56),2)</f>
        <v>0</v>
      </c>
      <c r="BS51" s="117" t="s">
        <v>72</v>
      </c>
      <c r="BT51" s="117" t="s">
        <v>73</v>
      </c>
      <c r="BU51" s="118" t="s">
        <v>74</v>
      </c>
      <c r="BV51" s="117" t="s">
        <v>75</v>
      </c>
      <c r="BW51" s="117" t="s">
        <v>7</v>
      </c>
      <c r="BX51" s="117" t="s">
        <v>76</v>
      </c>
      <c r="CL51" s="117" t="s">
        <v>21</v>
      </c>
    </row>
    <row r="52" s="5" customFormat="1" ht="31.5" customHeight="1">
      <c r="A52" s="119" t="s">
        <v>77</v>
      </c>
      <c r="B52" s="120"/>
      <c r="C52" s="121"/>
      <c r="D52" s="122" t="s">
        <v>78</v>
      </c>
      <c r="E52" s="122"/>
      <c r="F52" s="122"/>
      <c r="G52" s="122"/>
      <c r="H52" s="122"/>
      <c r="I52" s="123"/>
      <c r="J52" s="122" t="s">
        <v>79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'17713UT - Vytápění'!J27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80</v>
      </c>
      <c r="AR52" s="126"/>
      <c r="AS52" s="127">
        <v>0</v>
      </c>
      <c r="AT52" s="128">
        <f>ROUND(SUM(AV52:AW52),2)</f>
        <v>0</v>
      </c>
      <c r="AU52" s="129">
        <f>'17713UT - Vytápění'!P86</f>
        <v>0</v>
      </c>
      <c r="AV52" s="128">
        <f>'17713UT - Vytápění'!J30</f>
        <v>0</v>
      </c>
      <c r="AW52" s="128">
        <f>'17713UT - Vytápění'!J31</f>
        <v>0</v>
      </c>
      <c r="AX52" s="128">
        <f>'17713UT - Vytápění'!J32</f>
        <v>0</v>
      </c>
      <c r="AY52" s="128">
        <f>'17713UT - Vytápění'!J33</f>
        <v>0</v>
      </c>
      <c r="AZ52" s="128">
        <f>'17713UT - Vytápění'!F30</f>
        <v>0</v>
      </c>
      <c r="BA52" s="128">
        <f>'17713UT - Vytápění'!F31</f>
        <v>0</v>
      </c>
      <c r="BB52" s="128">
        <f>'17713UT - Vytápění'!F32</f>
        <v>0</v>
      </c>
      <c r="BC52" s="128">
        <f>'17713UT - Vytápění'!F33</f>
        <v>0</v>
      </c>
      <c r="BD52" s="130">
        <f>'17713UT - Vytápění'!F34</f>
        <v>0</v>
      </c>
      <c r="BT52" s="131" t="s">
        <v>81</v>
      </c>
      <c r="BV52" s="131" t="s">
        <v>75</v>
      </c>
      <c r="BW52" s="131" t="s">
        <v>82</v>
      </c>
      <c r="BX52" s="131" t="s">
        <v>7</v>
      </c>
      <c r="CL52" s="131" t="s">
        <v>21</v>
      </c>
      <c r="CM52" s="131" t="s">
        <v>81</v>
      </c>
    </row>
    <row r="53" s="5" customFormat="1" ht="16.5" customHeight="1">
      <c r="A53" s="119" t="s">
        <v>77</v>
      </c>
      <c r="B53" s="120"/>
      <c r="C53" s="121"/>
      <c r="D53" s="122" t="s">
        <v>83</v>
      </c>
      <c r="E53" s="122"/>
      <c r="F53" s="122"/>
      <c r="G53" s="122"/>
      <c r="H53" s="122"/>
      <c r="I53" s="123"/>
      <c r="J53" s="122" t="s">
        <v>84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'17713PL - Vnitřní plynovod'!J27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80</v>
      </c>
      <c r="AR53" s="126"/>
      <c r="AS53" s="127">
        <v>0</v>
      </c>
      <c r="AT53" s="128">
        <f>ROUND(SUM(AV53:AW53),2)</f>
        <v>0</v>
      </c>
      <c r="AU53" s="129">
        <f>'17713PL - Vnitřní plynovod'!P82</f>
        <v>0</v>
      </c>
      <c r="AV53" s="128">
        <f>'17713PL - Vnitřní plynovod'!J30</f>
        <v>0</v>
      </c>
      <c r="AW53" s="128">
        <f>'17713PL - Vnitřní plynovod'!J31</f>
        <v>0</v>
      </c>
      <c r="AX53" s="128">
        <f>'17713PL - Vnitřní plynovod'!J32</f>
        <v>0</v>
      </c>
      <c r="AY53" s="128">
        <f>'17713PL - Vnitřní plynovod'!J33</f>
        <v>0</v>
      </c>
      <c r="AZ53" s="128">
        <f>'17713PL - Vnitřní plynovod'!F30</f>
        <v>0</v>
      </c>
      <c r="BA53" s="128">
        <f>'17713PL - Vnitřní plynovod'!F31</f>
        <v>0</v>
      </c>
      <c r="BB53" s="128">
        <f>'17713PL - Vnitřní plynovod'!F32</f>
        <v>0</v>
      </c>
      <c r="BC53" s="128">
        <f>'17713PL - Vnitřní plynovod'!F33</f>
        <v>0</v>
      </c>
      <c r="BD53" s="130">
        <f>'17713PL - Vnitřní plynovod'!F34</f>
        <v>0</v>
      </c>
      <c r="BT53" s="131" t="s">
        <v>81</v>
      </c>
      <c r="BV53" s="131" t="s">
        <v>75</v>
      </c>
      <c r="BW53" s="131" t="s">
        <v>85</v>
      </c>
      <c r="BX53" s="131" t="s">
        <v>7</v>
      </c>
      <c r="CL53" s="131" t="s">
        <v>21</v>
      </c>
      <c r="CM53" s="131" t="s">
        <v>81</v>
      </c>
    </row>
    <row r="54" s="5" customFormat="1" ht="16.5" customHeight="1">
      <c r="A54" s="119" t="s">
        <v>77</v>
      </c>
      <c r="B54" s="120"/>
      <c r="C54" s="121"/>
      <c r="D54" s="122" t="s">
        <v>86</v>
      </c>
      <c r="E54" s="122"/>
      <c r="F54" s="122"/>
      <c r="G54" s="122"/>
      <c r="H54" s="122"/>
      <c r="I54" s="123"/>
      <c r="J54" s="122" t="s">
        <v>87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'17713ZT - Zdravotní technika'!J27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80</v>
      </c>
      <c r="AR54" s="126"/>
      <c r="AS54" s="127">
        <v>0</v>
      </c>
      <c r="AT54" s="128">
        <f>ROUND(SUM(AV54:AW54),2)</f>
        <v>0</v>
      </c>
      <c r="AU54" s="129">
        <f>'17713ZT - Zdravotní technika'!P82</f>
        <v>0</v>
      </c>
      <c r="AV54" s="128">
        <f>'17713ZT - Zdravotní technika'!J30</f>
        <v>0</v>
      </c>
      <c r="AW54" s="128">
        <f>'17713ZT - Zdravotní technika'!J31</f>
        <v>0</v>
      </c>
      <c r="AX54" s="128">
        <f>'17713ZT - Zdravotní technika'!J32</f>
        <v>0</v>
      </c>
      <c r="AY54" s="128">
        <f>'17713ZT - Zdravotní technika'!J33</f>
        <v>0</v>
      </c>
      <c r="AZ54" s="128">
        <f>'17713ZT - Zdravotní technika'!F30</f>
        <v>0</v>
      </c>
      <c r="BA54" s="128">
        <f>'17713ZT - Zdravotní technika'!F31</f>
        <v>0</v>
      </c>
      <c r="BB54" s="128">
        <f>'17713ZT - Zdravotní technika'!F32</f>
        <v>0</v>
      </c>
      <c r="BC54" s="128">
        <f>'17713ZT - Zdravotní technika'!F33</f>
        <v>0</v>
      </c>
      <c r="BD54" s="130">
        <f>'17713ZT - Zdravotní technika'!F34</f>
        <v>0</v>
      </c>
      <c r="BT54" s="131" t="s">
        <v>81</v>
      </c>
      <c r="BV54" s="131" t="s">
        <v>75</v>
      </c>
      <c r="BW54" s="131" t="s">
        <v>88</v>
      </c>
      <c r="BX54" s="131" t="s">
        <v>7</v>
      </c>
      <c r="CL54" s="131" t="s">
        <v>21</v>
      </c>
      <c r="CM54" s="131" t="s">
        <v>81</v>
      </c>
    </row>
    <row r="55" s="5" customFormat="1" ht="16.5" customHeight="1">
      <c r="A55" s="119" t="s">
        <v>77</v>
      </c>
      <c r="B55" s="120"/>
      <c r="C55" s="121"/>
      <c r="D55" s="122" t="s">
        <v>89</v>
      </c>
      <c r="E55" s="122"/>
      <c r="F55" s="122"/>
      <c r="G55" s="122"/>
      <c r="H55" s="122"/>
      <c r="I55" s="123"/>
      <c r="J55" s="122" t="s">
        <v>90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'17713ST - stavební část'!J27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80</v>
      </c>
      <c r="AR55" s="126"/>
      <c r="AS55" s="127">
        <v>0</v>
      </c>
      <c r="AT55" s="128">
        <f>ROUND(SUM(AV55:AW55),2)</f>
        <v>0</v>
      </c>
      <c r="AU55" s="129">
        <f>'17713ST - stavební část'!P98</f>
        <v>0</v>
      </c>
      <c r="AV55" s="128">
        <f>'17713ST - stavební část'!J30</f>
        <v>0</v>
      </c>
      <c r="AW55" s="128">
        <f>'17713ST - stavební část'!J31</f>
        <v>0</v>
      </c>
      <c r="AX55" s="128">
        <f>'17713ST - stavební část'!J32</f>
        <v>0</v>
      </c>
      <c r="AY55" s="128">
        <f>'17713ST - stavební část'!J33</f>
        <v>0</v>
      </c>
      <c r="AZ55" s="128">
        <f>'17713ST - stavební část'!F30</f>
        <v>0</v>
      </c>
      <c r="BA55" s="128">
        <f>'17713ST - stavební část'!F31</f>
        <v>0</v>
      </c>
      <c r="BB55" s="128">
        <f>'17713ST - stavební část'!F32</f>
        <v>0</v>
      </c>
      <c r="BC55" s="128">
        <f>'17713ST - stavební část'!F33</f>
        <v>0</v>
      </c>
      <c r="BD55" s="130">
        <f>'17713ST - stavební část'!F34</f>
        <v>0</v>
      </c>
      <c r="BT55" s="131" t="s">
        <v>81</v>
      </c>
      <c r="BV55" s="131" t="s">
        <v>75</v>
      </c>
      <c r="BW55" s="131" t="s">
        <v>91</v>
      </c>
      <c r="BX55" s="131" t="s">
        <v>7</v>
      </c>
      <c r="CL55" s="131" t="s">
        <v>21</v>
      </c>
      <c r="CM55" s="131" t="s">
        <v>81</v>
      </c>
    </row>
    <row r="56" s="5" customFormat="1" ht="16.5" customHeight="1">
      <c r="A56" s="119" t="s">
        <v>77</v>
      </c>
      <c r="B56" s="120"/>
      <c r="C56" s="121"/>
      <c r="D56" s="122" t="s">
        <v>92</v>
      </c>
      <c r="E56" s="122"/>
      <c r="F56" s="122"/>
      <c r="G56" s="122"/>
      <c r="H56" s="122"/>
      <c r="I56" s="123"/>
      <c r="J56" s="122" t="s">
        <v>93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'17713EL - Elektroinstalace'!J27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80</v>
      </c>
      <c r="AR56" s="126"/>
      <c r="AS56" s="132">
        <v>0</v>
      </c>
      <c r="AT56" s="133">
        <f>ROUND(SUM(AV56:AW56),2)</f>
        <v>0</v>
      </c>
      <c r="AU56" s="134">
        <f>'17713EL - Elektroinstalace'!P80</f>
        <v>0</v>
      </c>
      <c r="AV56" s="133">
        <f>'17713EL - Elektroinstalace'!J30</f>
        <v>0</v>
      </c>
      <c r="AW56" s="133">
        <f>'17713EL - Elektroinstalace'!J31</f>
        <v>0</v>
      </c>
      <c r="AX56" s="133">
        <f>'17713EL - Elektroinstalace'!J32</f>
        <v>0</v>
      </c>
      <c r="AY56" s="133">
        <f>'17713EL - Elektroinstalace'!J33</f>
        <v>0</v>
      </c>
      <c r="AZ56" s="133">
        <f>'17713EL - Elektroinstalace'!F30</f>
        <v>0</v>
      </c>
      <c r="BA56" s="133">
        <f>'17713EL - Elektroinstalace'!F31</f>
        <v>0</v>
      </c>
      <c r="BB56" s="133">
        <f>'17713EL - Elektroinstalace'!F32</f>
        <v>0</v>
      </c>
      <c r="BC56" s="133">
        <f>'17713EL - Elektroinstalace'!F33</f>
        <v>0</v>
      </c>
      <c r="BD56" s="135">
        <f>'17713EL - Elektroinstalace'!F34</f>
        <v>0</v>
      </c>
      <c r="BT56" s="131" t="s">
        <v>81</v>
      </c>
      <c r="BV56" s="131" t="s">
        <v>75</v>
      </c>
      <c r="BW56" s="131" t="s">
        <v>94</v>
      </c>
      <c r="BX56" s="131" t="s">
        <v>7</v>
      </c>
      <c r="CL56" s="131" t="s">
        <v>21</v>
      </c>
      <c r="CM56" s="131" t="s">
        <v>81</v>
      </c>
    </row>
    <row r="57" s="1" customFormat="1" ht="30" customHeight="1">
      <c r="B57" s="4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2"/>
    </row>
    <row r="58" s="1" customFormat="1" ht="6.96" customHeight="1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72"/>
    </row>
  </sheetData>
  <sheetProtection sheet="1" formatColumns="0" formatRows="0" objects="1" scenarios="1" spinCount="100000" saltValue="uBtA9QvzCDXcka/zqG8u3hsalJyh1JEtObmLxZWBEIzwzA2V3w41ppFiu3tpMrOv1TEKVpDNQQgh4zSUco1oxQ==" hashValue="/1SLJrF9T7/9mC9YQfDL24zhSq+v8HLileftVgIbRf8LB49OzDI3ZJLJQBk0nZds0XUdW+9ci6P09imRy8iC8w==" algorithmName="SHA-512" password="CC35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7713UT - Vytápění'!C2" display="/"/>
    <hyperlink ref="A53" location="'17713PL - Vnitřní plynovod'!C2" display="/"/>
    <hyperlink ref="A54" location="'17713ZT - Zdravotní technika'!C2" display="/"/>
    <hyperlink ref="A55" location="'17713ST - stavební část'!C2" display="/"/>
    <hyperlink ref="A56" location="'17713EL - Elektroinstalace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Kollárova č.p. 590 KH - 3. patro - Byt č.6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102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17. 5. 2018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ROUND(SUM(BE86:BE179), 2)</f>
        <v>0</v>
      </c>
      <c r="G30" s="47"/>
      <c r="H30" s="47"/>
      <c r="I30" s="158">
        <v>0.20999999999999999</v>
      </c>
      <c r="J30" s="157">
        <f>ROUND(ROUND((SUM(BE86:BE179)),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ROUND(SUM(BF86:BF179), 2)</f>
        <v>0</v>
      </c>
      <c r="G31" s="47"/>
      <c r="H31" s="47"/>
      <c r="I31" s="158">
        <v>0.14999999999999999</v>
      </c>
      <c r="J31" s="157">
        <f>ROUND(ROUND((SUM(BF86:BF179)),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ROUND(SUM(BG86:BG179),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ROUND(SUM(BH86:BH179),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ROUND(SUM(BI86:BI179),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Kollárova č.p. 590 KH - 3. patro - Byt č.6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17713UT - Vytápění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Kutná Hora - Vnitřní Město</v>
      </c>
      <c r="G49" s="47"/>
      <c r="H49" s="47"/>
      <c r="I49" s="146" t="s">
        <v>25</v>
      </c>
      <c r="J49" s="147" t="str">
        <f>IF(J12="","",J12)</f>
        <v>17. 5. 2018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Kutná Hora, Havlíčkovo nám. 552</v>
      </c>
      <c r="G51" s="47"/>
      <c r="H51" s="47"/>
      <c r="I51" s="146" t="s">
        <v>33</v>
      </c>
      <c r="J51" s="44" t="str">
        <f>E21</f>
        <v>Kutnohorská stavební projekce- ing.Martin Hádek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J86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108</v>
      </c>
      <c r="E57" s="180"/>
      <c r="F57" s="180"/>
      <c r="G57" s="180"/>
      <c r="H57" s="180"/>
      <c r="I57" s="181"/>
      <c r="J57" s="182">
        <f>J87</f>
        <v>0</v>
      </c>
      <c r="K57" s="183"/>
    </row>
    <row r="58" s="8" customFormat="1" ht="19.92" customHeight="1">
      <c r="B58" s="184"/>
      <c r="C58" s="185"/>
      <c r="D58" s="186" t="s">
        <v>109</v>
      </c>
      <c r="E58" s="187"/>
      <c r="F58" s="187"/>
      <c r="G58" s="187"/>
      <c r="H58" s="187"/>
      <c r="I58" s="188"/>
      <c r="J58" s="189">
        <f>J88</f>
        <v>0</v>
      </c>
      <c r="K58" s="190"/>
    </row>
    <row r="59" s="7" customFormat="1" ht="24.96" customHeight="1">
      <c r="B59" s="177"/>
      <c r="C59" s="178"/>
      <c r="D59" s="179" t="s">
        <v>110</v>
      </c>
      <c r="E59" s="180"/>
      <c r="F59" s="180"/>
      <c r="G59" s="180"/>
      <c r="H59" s="180"/>
      <c r="I59" s="181"/>
      <c r="J59" s="182">
        <f>J92</f>
        <v>0</v>
      </c>
      <c r="K59" s="183"/>
    </row>
    <row r="60" s="8" customFormat="1" ht="19.92" customHeight="1">
      <c r="B60" s="184"/>
      <c r="C60" s="185"/>
      <c r="D60" s="186" t="s">
        <v>111</v>
      </c>
      <c r="E60" s="187"/>
      <c r="F60" s="187"/>
      <c r="G60" s="187"/>
      <c r="H60" s="187"/>
      <c r="I60" s="188"/>
      <c r="J60" s="189">
        <f>J93</f>
        <v>0</v>
      </c>
      <c r="K60" s="190"/>
    </row>
    <row r="61" s="8" customFormat="1" ht="19.92" customHeight="1">
      <c r="B61" s="184"/>
      <c r="C61" s="185"/>
      <c r="D61" s="186" t="s">
        <v>112</v>
      </c>
      <c r="E61" s="187"/>
      <c r="F61" s="187"/>
      <c r="G61" s="187"/>
      <c r="H61" s="187"/>
      <c r="I61" s="188"/>
      <c r="J61" s="189">
        <f>J102</f>
        <v>0</v>
      </c>
      <c r="K61" s="190"/>
    </row>
    <row r="62" s="8" customFormat="1" ht="19.92" customHeight="1">
      <c r="B62" s="184"/>
      <c r="C62" s="185"/>
      <c r="D62" s="186" t="s">
        <v>113</v>
      </c>
      <c r="E62" s="187"/>
      <c r="F62" s="187"/>
      <c r="G62" s="187"/>
      <c r="H62" s="187"/>
      <c r="I62" s="188"/>
      <c r="J62" s="189">
        <f>J116</f>
        <v>0</v>
      </c>
      <c r="K62" s="190"/>
    </row>
    <row r="63" s="8" customFormat="1" ht="19.92" customHeight="1">
      <c r="B63" s="184"/>
      <c r="C63" s="185"/>
      <c r="D63" s="186" t="s">
        <v>114</v>
      </c>
      <c r="E63" s="187"/>
      <c r="F63" s="187"/>
      <c r="G63" s="187"/>
      <c r="H63" s="187"/>
      <c r="I63" s="188"/>
      <c r="J63" s="189">
        <f>J122</f>
        <v>0</v>
      </c>
      <c r="K63" s="190"/>
    </row>
    <row r="64" s="8" customFormat="1" ht="19.92" customHeight="1">
      <c r="B64" s="184"/>
      <c r="C64" s="185"/>
      <c r="D64" s="186" t="s">
        <v>115</v>
      </c>
      <c r="E64" s="187"/>
      <c r="F64" s="187"/>
      <c r="G64" s="187"/>
      <c r="H64" s="187"/>
      <c r="I64" s="188"/>
      <c r="J64" s="189">
        <f>J141</f>
        <v>0</v>
      </c>
      <c r="K64" s="190"/>
    </row>
    <row r="65" s="8" customFormat="1" ht="19.92" customHeight="1">
      <c r="B65" s="184"/>
      <c r="C65" s="185"/>
      <c r="D65" s="186" t="s">
        <v>116</v>
      </c>
      <c r="E65" s="187"/>
      <c r="F65" s="187"/>
      <c r="G65" s="187"/>
      <c r="H65" s="187"/>
      <c r="I65" s="188"/>
      <c r="J65" s="189">
        <f>J160</f>
        <v>0</v>
      </c>
      <c r="K65" s="190"/>
    </row>
    <row r="66" s="8" customFormat="1" ht="19.92" customHeight="1">
      <c r="B66" s="184"/>
      <c r="C66" s="185"/>
      <c r="D66" s="186" t="s">
        <v>117</v>
      </c>
      <c r="E66" s="187"/>
      <c r="F66" s="187"/>
      <c r="G66" s="187"/>
      <c r="H66" s="187"/>
      <c r="I66" s="188"/>
      <c r="J66" s="189">
        <f>J177</f>
        <v>0</v>
      </c>
      <c r="K66" s="190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44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66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69"/>
      <c r="J72" s="71"/>
      <c r="K72" s="71"/>
      <c r="L72" s="72"/>
    </row>
    <row r="73" s="1" customFormat="1" ht="36.96" customHeight="1">
      <c r="B73" s="46"/>
      <c r="C73" s="73" t="s">
        <v>118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6.5" customHeight="1">
      <c r="B76" s="46"/>
      <c r="C76" s="74"/>
      <c r="D76" s="74"/>
      <c r="E76" s="192" t="str">
        <f>E7</f>
        <v>Kollárova č.p. 590 KH - 3. patro - Byt č.6</v>
      </c>
      <c r="F76" s="76"/>
      <c r="G76" s="76"/>
      <c r="H76" s="76"/>
      <c r="I76" s="191"/>
      <c r="J76" s="74"/>
      <c r="K76" s="74"/>
      <c r="L76" s="72"/>
    </row>
    <row r="77" s="1" customFormat="1" ht="14.4" customHeight="1">
      <c r="B77" s="46"/>
      <c r="C77" s="76" t="s">
        <v>101</v>
      </c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E9</f>
        <v>17713UT - Vytápění</v>
      </c>
      <c r="F78" s="74"/>
      <c r="G78" s="74"/>
      <c r="H78" s="74"/>
      <c r="I78" s="191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193" t="str">
        <f>F12</f>
        <v>Kutná Hora - Vnitřní Město</v>
      </c>
      <c r="G80" s="74"/>
      <c r="H80" s="74"/>
      <c r="I80" s="194" t="s">
        <v>25</v>
      </c>
      <c r="J80" s="85" t="str">
        <f>IF(J12="","",J12)</f>
        <v>17. 5. 2018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193" t="str">
        <f>E15</f>
        <v>Město Kutná Hora, Havlíčkovo nám. 552</v>
      </c>
      <c r="G82" s="74"/>
      <c r="H82" s="74"/>
      <c r="I82" s="194" t="s">
        <v>33</v>
      </c>
      <c r="J82" s="193" t="str">
        <f>E21</f>
        <v>Kutnohorská stavební projekce- ing.Martin Hádek</v>
      </c>
      <c r="K82" s="74"/>
      <c r="L82" s="72"/>
    </row>
    <row r="83" s="1" customFormat="1" ht="14.4" customHeight="1">
      <c r="B83" s="46"/>
      <c r="C83" s="76" t="s">
        <v>31</v>
      </c>
      <c r="D83" s="74"/>
      <c r="E83" s="74"/>
      <c r="F83" s="193" t="str">
        <f>IF(E18="","",E18)</f>
        <v/>
      </c>
      <c r="G83" s="74"/>
      <c r="H83" s="74"/>
      <c r="I83" s="191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191"/>
      <c r="J84" s="74"/>
      <c r="K84" s="74"/>
      <c r="L84" s="72"/>
    </row>
    <row r="85" s="9" customFormat="1" ht="29.28" customHeight="1">
      <c r="B85" s="195"/>
      <c r="C85" s="196" t="s">
        <v>119</v>
      </c>
      <c r="D85" s="197" t="s">
        <v>58</v>
      </c>
      <c r="E85" s="197" t="s">
        <v>54</v>
      </c>
      <c r="F85" s="197" t="s">
        <v>120</v>
      </c>
      <c r="G85" s="197" t="s">
        <v>121</v>
      </c>
      <c r="H85" s="197" t="s">
        <v>122</v>
      </c>
      <c r="I85" s="198" t="s">
        <v>123</v>
      </c>
      <c r="J85" s="197" t="s">
        <v>105</v>
      </c>
      <c r="K85" s="199" t="s">
        <v>124</v>
      </c>
      <c r="L85" s="200"/>
      <c r="M85" s="102" t="s">
        <v>125</v>
      </c>
      <c r="N85" s="103" t="s">
        <v>43</v>
      </c>
      <c r="O85" s="103" t="s">
        <v>126</v>
      </c>
      <c r="P85" s="103" t="s">
        <v>127</v>
      </c>
      <c r="Q85" s="103" t="s">
        <v>128</v>
      </c>
      <c r="R85" s="103" t="s">
        <v>129</v>
      </c>
      <c r="S85" s="103" t="s">
        <v>130</v>
      </c>
      <c r="T85" s="104" t="s">
        <v>131</v>
      </c>
    </row>
    <row r="86" s="1" customFormat="1" ht="29.28" customHeight="1">
      <c r="B86" s="46"/>
      <c r="C86" s="108" t="s">
        <v>106</v>
      </c>
      <c r="D86" s="74"/>
      <c r="E86" s="74"/>
      <c r="F86" s="74"/>
      <c r="G86" s="74"/>
      <c r="H86" s="74"/>
      <c r="I86" s="191"/>
      <c r="J86" s="201">
        <f>BK86</f>
        <v>0</v>
      </c>
      <c r="K86" s="74"/>
      <c r="L86" s="72"/>
      <c r="M86" s="105"/>
      <c r="N86" s="106"/>
      <c r="O86" s="106"/>
      <c r="P86" s="202">
        <f>P87+P92</f>
        <v>0</v>
      </c>
      <c r="Q86" s="106"/>
      <c r="R86" s="202">
        <f>R87+R92</f>
        <v>0.47393999999999997</v>
      </c>
      <c r="S86" s="106"/>
      <c r="T86" s="203">
        <f>T87+T92</f>
        <v>0.56915000000000004</v>
      </c>
      <c r="AT86" s="24" t="s">
        <v>72</v>
      </c>
      <c r="AU86" s="24" t="s">
        <v>107</v>
      </c>
      <c r="BK86" s="204">
        <f>BK87+BK92</f>
        <v>0</v>
      </c>
    </row>
    <row r="87" s="10" customFormat="1" ht="37.44" customHeight="1">
      <c r="B87" s="205"/>
      <c r="C87" s="206"/>
      <c r="D87" s="207" t="s">
        <v>72</v>
      </c>
      <c r="E87" s="208" t="s">
        <v>132</v>
      </c>
      <c r="F87" s="208" t="s">
        <v>133</v>
      </c>
      <c r="G87" s="206"/>
      <c r="H87" s="206"/>
      <c r="I87" s="209"/>
      <c r="J87" s="210">
        <f>BK87</f>
        <v>0</v>
      </c>
      <c r="K87" s="206"/>
      <c r="L87" s="211"/>
      <c r="M87" s="212"/>
      <c r="N87" s="213"/>
      <c r="O87" s="213"/>
      <c r="P87" s="214">
        <f>P88</f>
        <v>0</v>
      </c>
      <c r="Q87" s="213"/>
      <c r="R87" s="214">
        <f>R88</f>
        <v>0</v>
      </c>
      <c r="S87" s="213"/>
      <c r="T87" s="215">
        <f>T88</f>
        <v>0</v>
      </c>
      <c r="AR87" s="216" t="s">
        <v>81</v>
      </c>
      <c r="AT87" s="217" t="s">
        <v>72</v>
      </c>
      <c r="AU87" s="217" t="s">
        <v>73</v>
      </c>
      <c r="AY87" s="216" t="s">
        <v>134</v>
      </c>
      <c r="BK87" s="218">
        <f>BK88</f>
        <v>0</v>
      </c>
    </row>
    <row r="88" s="10" customFormat="1" ht="19.92" customHeight="1">
      <c r="B88" s="205"/>
      <c r="C88" s="206"/>
      <c r="D88" s="207" t="s">
        <v>72</v>
      </c>
      <c r="E88" s="219" t="s">
        <v>135</v>
      </c>
      <c r="F88" s="219" t="s">
        <v>136</v>
      </c>
      <c r="G88" s="206"/>
      <c r="H88" s="206"/>
      <c r="I88" s="209"/>
      <c r="J88" s="220">
        <f>BK88</f>
        <v>0</v>
      </c>
      <c r="K88" s="206"/>
      <c r="L88" s="211"/>
      <c r="M88" s="212"/>
      <c r="N88" s="213"/>
      <c r="O88" s="213"/>
      <c r="P88" s="214">
        <f>SUM(P89:P91)</f>
        <v>0</v>
      </c>
      <c r="Q88" s="213"/>
      <c r="R88" s="214">
        <f>SUM(R89:R91)</f>
        <v>0</v>
      </c>
      <c r="S88" s="213"/>
      <c r="T88" s="215">
        <f>SUM(T89:T91)</f>
        <v>0</v>
      </c>
      <c r="AR88" s="216" t="s">
        <v>81</v>
      </c>
      <c r="AT88" s="217" t="s">
        <v>72</v>
      </c>
      <c r="AU88" s="217" t="s">
        <v>81</v>
      </c>
      <c r="AY88" s="216" t="s">
        <v>134</v>
      </c>
      <c r="BK88" s="218">
        <f>SUM(BK89:BK91)</f>
        <v>0</v>
      </c>
    </row>
    <row r="89" s="1" customFormat="1" ht="38.25" customHeight="1">
      <c r="B89" s="46"/>
      <c r="C89" s="221" t="s">
        <v>81</v>
      </c>
      <c r="D89" s="221" t="s">
        <v>137</v>
      </c>
      <c r="E89" s="222" t="s">
        <v>138</v>
      </c>
      <c r="F89" s="223" t="s">
        <v>139</v>
      </c>
      <c r="G89" s="224" t="s">
        <v>140</v>
      </c>
      <c r="H89" s="225">
        <v>1</v>
      </c>
      <c r="I89" s="226"/>
      <c r="J89" s="227">
        <f>ROUND(I89*H89,2)</f>
        <v>0</v>
      </c>
      <c r="K89" s="223" t="s">
        <v>21</v>
      </c>
      <c r="L89" s="72"/>
      <c r="M89" s="228" t="s">
        <v>21</v>
      </c>
      <c r="N89" s="229" t="s">
        <v>45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141</v>
      </c>
      <c r="AT89" s="24" t="s">
        <v>137</v>
      </c>
      <c r="AU89" s="24" t="s">
        <v>142</v>
      </c>
      <c r="AY89" s="24" t="s">
        <v>134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142</v>
      </c>
      <c r="BK89" s="232">
        <f>ROUND(I89*H89,2)</f>
        <v>0</v>
      </c>
      <c r="BL89" s="24" t="s">
        <v>141</v>
      </c>
      <c r="BM89" s="24" t="s">
        <v>143</v>
      </c>
    </row>
    <row r="90" s="1" customFormat="1" ht="16.5" customHeight="1">
      <c r="B90" s="46"/>
      <c r="C90" s="221" t="s">
        <v>142</v>
      </c>
      <c r="D90" s="221" t="s">
        <v>137</v>
      </c>
      <c r="E90" s="222" t="s">
        <v>144</v>
      </c>
      <c r="F90" s="223" t="s">
        <v>145</v>
      </c>
      <c r="G90" s="224" t="s">
        <v>140</v>
      </c>
      <c r="H90" s="225">
        <v>1</v>
      </c>
      <c r="I90" s="226"/>
      <c r="J90" s="227">
        <f>ROUND(I90*H90,2)</f>
        <v>0</v>
      </c>
      <c r="K90" s="223" t="s">
        <v>21</v>
      </c>
      <c r="L90" s="72"/>
      <c r="M90" s="228" t="s">
        <v>21</v>
      </c>
      <c r="N90" s="229" t="s">
        <v>45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146</v>
      </c>
      <c r="AT90" s="24" t="s">
        <v>137</v>
      </c>
      <c r="AU90" s="24" t="s">
        <v>142</v>
      </c>
      <c r="AY90" s="24" t="s">
        <v>134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142</v>
      </c>
      <c r="BK90" s="232">
        <f>ROUND(I90*H90,2)</f>
        <v>0</v>
      </c>
      <c r="BL90" s="24" t="s">
        <v>146</v>
      </c>
      <c r="BM90" s="24" t="s">
        <v>147</v>
      </c>
    </row>
    <row r="91" s="1" customFormat="1" ht="16.5" customHeight="1">
      <c r="B91" s="46"/>
      <c r="C91" s="221" t="s">
        <v>148</v>
      </c>
      <c r="D91" s="221" t="s">
        <v>137</v>
      </c>
      <c r="E91" s="222" t="s">
        <v>149</v>
      </c>
      <c r="F91" s="223" t="s">
        <v>150</v>
      </c>
      <c r="G91" s="224" t="s">
        <v>140</v>
      </c>
      <c r="H91" s="225">
        <v>1</v>
      </c>
      <c r="I91" s="226"/>
      <c r="J91" s="227">
        <f>ROUND(I91*H91,2)</f>
        <v>0</v>
      </c>
      <c r="K91" s="223" t="s">
        <v>21</v>
      </c>
      <c r="L91" s="72"/>
      <c r="M91" s="228" t="s">
        <v>21</v>
      </c>
      <c r="N91" s="229" t="s">
        <v>45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146</v>
      </c>
      <c r="AT91" s="24" t="s">
        <v>137</v>
      </c>
      <c r="AU91" s="24" t="s">
        <v>142</v>
      </c>
      <c r="AY91" s="24" t="s">
        <v>134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142</v>
      </c>
      <c r="BK91" s="232">
        <f>ROUND(I91*H91,2)</f>
        <v>0</v>
      </c>
      <c r="BL91" s="24" t="s">
        <v>146</v>
      </c>
      <c r="BM91" s="24" t="s">
        <v>151</v>
      </c>
    </row>
    <row r="92" s="10" customFormat="1" ht="37.44" customHeight="1">
      <c r="B92" s="205"/>
      <c r="C92" s="206"/>
      <c r="D92" s="207" t="s">
        <v>72</v>
      </c>
      <c r="E92" s="208" t="s">
        <v>152</v>
      </c>
      <c r="F92" s="208" t="s">
        <v>153</v>
      </c>
      <c r="G92" s="206"/>
      <c r="H92" s="206"/>
      <c r="I92" s="209"/>
      <c r="J92" s="210">
        <f>BK92</f>
        <v>0</v>
      </c>
      <c r="K92" s="206"/>
      <c r="L92" s="211"/>
      <c r="M92" s="212"/>
      <c r="N92" s="213"/>
      <c r="O92" s="213"/>
      <c r="P92" s="214">
        <f>P93+P102+P116+P122+P141+P160+P177</f>
        <v>0</v>
      </c>
      <c r="Q92" s="213"/>
      <c r="R92" s="214">
        <f>R93+R102+R116+R122+R141+R160+R177</f>
        <v>0.47393999999999997</v>
      </c>
      <c r="S92" s="213"/>
      <c r="T92" s="215">
        <f>T93+T102+T116+T122+T141+T160+T177</f>
        <v>0.56915000000000004</v>
      </c>
      <c r="AR92" s="216" t="s">
        <v>142</v>
      </c>
      <c r="AT92" s="217" t="s">
        <v>72</v>
      </c>
      <c r="AU92" s="217" t="s">
        <v>73</v>
      </c>
      <c r="AY92" s="216" t="s">
        <v>134</v>
      </c>
      <c r="BK92" s="218">
        <f>BK93+BK102+BK116+BK122+BK141+BK160+BK177</f>
        <v>0</v>
      </c>
    </row>
    <row r="93" s="10" customFormat="1" ht="19.92" customHeight="1">
      <c r="B93" s="205"/>
      <c r="C93" s="206"/>
      <c r="D93" s="207" t="s">
        <v>72</v>
      </c>
      <c r="E93" s="219" t="s">
        <v>154</v>
      </c>
      <c r="F93" s="219" t="s">
        <v>155</v>
      </c>
      <c r="G93" s="206"/>
      <c r="H93" s="206"/>
      <c r="I93" s="209"/>
      <c r="J93" s="220">
        <f>BK93</f>
        <v>0</v>
      </c>
      <c r="K93" s="206"/>
      <c r="L93" s="211"/>
      <c r="M93" s="212"/>
      <c r="N93" s="213"/>
      <c r="O93" s="213"/>
      <c r="P93" s="214">
        <f>SUM(P94:P101)</f>
        <v>0</v>
      </c>
      <c r="Q93" s="213"/>
      <c r="R93" s="214">
        <f>SUM(R94:R101)</f>
        <v>0.0074599999999999996</v>
      </c>
      <c r="S93" s="213"/>
      <c r="T93" s="215">
        <f>SUM(T94:T101)</f>
        <v>0</v>
      </c>
      <c r="AR93" s="216" t="s">
        <v>142</v>
      </c>
      <c r="AT93" s="217" t="s">
        <v>72</v>
      </c>
      <c r="AU93" s="217" t="s">
        <v>81</v>
      </c>
      <c r="AY93" s="216" t="s">
        <v>134</v>
      </c>
      <c r="BK93" s="218">
        <f>SUM(BK94:BK101)</f>
        <v>0</v>
      </c>
    </row>
    <row r="94" s="1" customFormat="1" ht="51" customHeight="1">
      <c r="B94" s="46"/>
      <c r="C94" s="221" t="s">
        <v>156</v>
      </c>
      <c r="D94" s="221" t="s">
        <v>137</v>
      </c>
      <c r="E94" s="222" t="s">
        <v>157</v>
      </c>
      <c r="F94" s="223" t="s">
        <v>158</v>
      </c>
      <c r="G94" s="224" t="s">
        <v>159</v>
      </c>
      <c r="H94" s="225">
        <v>55</v>
      </c>
      <c r="I94" s="226"/>
      <c r="J94" s="227">
        <f>ROUND(I94*H94,2)</f>
        <v>0</v>
      </c>
      <c r="K94" s="223" t="s">
        <v>160</v>
      </c>
      <c r="L94" s="72"/>
      <c r="M94" s="228" t="s">
        <v>21</v>
      </c>
      <c r="N94" s="229" t="s">
        <v>45</v>
      </c>
      <c r="O94" s="47"/>
      <c r="P94" s="230">
        <f>O94*H94</f>
        <v>0</v>
      </c>
      <c r="Q94" s="230">
        <v>6.0000000000000002E-05</v>
      </c>
      <c r="R94" s="230">
        <f>Q94*H94</f>
        <v>0.0033</v>
      </c>
      <c r="S94" s="230">
        <v>0</v>
      </c>
      <c r="T94" s="231">
        <f>S94*H94</f>
        <v>0</v>
      </c>
      <c r="AR94" s="24" t="s">
        <v>146</v>
      </c>
      <c r="AT94" s="24" t="s">
        <v>137</v>
      </c>
      <c r="AU94" s="24" t="s">
        <v>142</v>
      </c>
      <c r="AY94" s="24" t="s">
        <v>134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142</v>
      </c>
      <c r="BK94" s="232">
        <f>ROUND(I94*H94,2)</f>
        <v>0</v>
      </c>
      <c r="BL94" s="24" t="s">
        <v>146</v>
      </c>
      <c r="BM94" s="24" t="s">
        <v>161</v>
      </c>
    </row>
    <row r="95" s="1" customFormat="1" ht="51" customHeight="1">
      <c r="B95" s="46"/>
      <c r="C95" s="221" t="s">
        <v>162</v>
      </c>
      <c r="D95" s="221" t="s">
        <v>137</v>
      </c>
      <c r="E95" s="222" t="s">
        <v>163</v>
      </c>
      <c r="F95" s="223" t="s">
        <v>164</v>
      </c>
      <c r="G95" s="224" t="s">
        <v>159</v>
      </c>
      <c r="H95" s="225">
        <v>6</v>
      </c>
      <c r="I95" s="226"/>
      <c r="J95" s="227">
        <f>ROUND(I95*H95,2)</f>
        <v>0</v>
      </c>
      <c r="K95" s="223" t="s">
        <v>160</v>
      </c>
      <c r="L95" s="72"/>
      <c r="M95" s="228" t="s">
        <v>21</v>
      </c>
      <c r="N95" s="229" t="s">
        <v>45</v>
      </c>
      <c r="O95" s="47"/>
      <c r="P95" s="230">
        <f>O95*H95</f>
        <v>0</v>
      </c>
      <c r="Q95" s="230">
        <v>9.0000000000000006E-05</v>
      </c>
      <c r="R95" s="230">
        <f>Q95*H95</f>
        <v>0.00054000000000000001</v>
      </c>
      <c r="S95" s="230">
        <v>0</v>
      </c>
      <c r="T95" s="231">
        <f>S95*H95</f>
        <v>0</v>
      </c>
      <c r="AR95" s="24" t="s">
        <v>146</v>
      </c>
      <c r="AT95" s="24" t="s">
        <v>137</v>
      </c>
      <c r="AU95" s="24" t="s">
        <v>142</v>
      </c>
      <c r="AY95" s="24" t="s">
        <v>134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142</v>
      </c>
      <c r="BK95" s="232">
        <f>ROUND(I95*H95,2)</f>
        <v>0</v>
      </c>
      <c r="BL95" s="24" t="s">
        <v>146</v>
      </c>
      <c r="BM95" s="24" t="s">
        <v>165</v>
      </c>
    </row>
    <row r="96" s="1" customFormat="1" ht="16.5" customHeight="1">
      <c r="B96" s="46"/>
      <c r="C96" s="233" t="s">
        <v>166</v>
      </c>
      <c r="D96" s="233" t="s">
        <v>167</v>
      </c>
      <c r="E96" s="234" t="s">
        <v>168</v>
      </c>
      <c r="F96" s="235" t="s">
        <v>169</v>
      </c>
      <c r="G96" s="236" t="s">
        <v>159</v>
      </c>
      <c r="H96" s="237">
        <v>2.5</v>
      </c>
      <c r="I96" s="238"/>
      <c r="J96" s="239">
        <f>ROUND(I96*H96,2)</f>
        <v>0</v>
      </c>
      <c r="K96" s="235" t="s">
        <v>170</v>
      </c>
      <c r="L96" s="240"/>
      <c r="M96" s="241" t="s">
        <v>21</v>
      </c>
      <c r="N96" s="242" t="s">
        <v>45</v>
      </c>
      <c r="O96" s="47"/>
      <c r="P96" s="230">
        <f>O96*H96</f>
        <v>0</v>
      </c>
      <c r="Q96" s="230">
        <v>3.0000000000000001E-05</v>
      </c>
      <c r="R96" s="230">
        <f>Q96*H96</f>
        <v>7.5000000000000007E-05</v>
      </c>
      <c r="S96" s="230">
        <v>0</v>
      </c>
      <c r="T96" s="231">
        <f>S96*H96</f>
        <v>0</v>
      </c>
      <c r="AR96" s="24" t="s">
        <v>171</v>
      </c>
      <c r="AT96" s="24" t="s">
        <v>167</v>
      </c>
      <c r="AU96" s="24" t="s">
        <v>142</v>
      </c>
      <c r="AY96" s="24" t="s">
        <v>134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142</v>
      </c>
      <c r="BK96" s="232">
        <f>ROUND(I96*H96,2)</f>
        <v>0</v>
      </c>
      <c r="BL96" s="24" t="s">
        <v>146</v>
      </c>
      <c r="BM96" s="24" t="s">
        <v>172</v>
      </c>
    </row>
    <row r="97" s="1" customFormat="1" ht="16.5" customHeight="1">
      <c r="B97" s="46"/>
      <c r="C97" s="233" t="s">
        <v>173</v>
      </c>
      <c r="D97" s="233" t="s">
        <v>167</v>
      </c>
      <c r="E97" s="234" t="s">
        <v>174</v>
      </c>
      <c r="F97" s="235" t="s">
        <v>175</v>
      </c>
      <c r="G97" s="236" t="s">
        <v>159</v>
      </c>
      <c r="H97" s="237">
        <v>50.5</v>
      </c>
      <c r="I97" s="238"/>
      <c r="J97" s="239">
        <f>ROUND(I97*H97,2)</f>
        <v>0</v>
      </c>
      <c r="K97" s="235" t="s">
        <v>176</v>
      </c>
      <c r="L97" s="240"/>
      <c r="M97" s="241" t="s">
        <v>21</v>
      </c>
      <c r="N97" s="242" t="s">
        <v>45</v>
      </c>
      <c r="O97" s="47"/>
      <c r="P97" s="230">
        <f>O97*H97</f>
        <v>0</v>
      </c>
      <c r="Q97" s="230">
        <v>4.0000000000000003E-05</v>
      </c>
      <c r="R97" s="230">
        <f>Q97*H97</f>
        <v>0.0020200000000000001</v>
      </c>
      <c r="S97" s="230">
        <v>0</v>
      </c>
      <c r="T97" s="231">
        <f>S97*H97</f>
        <v>0</v>
      </c>
      <c r="AR97" s="24" t="s">
        <v>171</v>
      </c>
      <c r="AT97" s="24" t="s">
        <v>167</v>
      </c>
      <c r="AU97" s="24" t="s">
        <v>142</v>
      </c>
      <c r="AY97" s="24" t="s">
        <v>134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142</v>
      </c>
      <c r="BK97" s="232">
        <f>ROUND(I97*H97,2)</f>
        <v>0</v>
      </c>
      <c r="BL97" s="24" t="s">
        <v>146</v>
      </c>
      <c r="BM97" s="24" t="s">
        <v>177</v>
      </c>
    </row>
    <row r="98" s="1" customFormat="1" ht="16.5" customHeight="1">
      <c r="B98" s="46"/>
      <c r="C98" s="233" t="s">
        <v>178</v>
      </c>
      <c r="D98" s="233" t="s">
        <v>167</v>
      </c>
      <c r="E98" s="234" t="s">
        <v>179</v>
      </c>
      <c r="F98" s="235" t="s">
        <v>180</v>
      </c>
      <c r="G98" s="236" t="s">
        <v>159</v>
      </c>
      <c r="H98" s="237">
        <v>7.5</v>
      </c>
      <c r="I98" s="238"/>
      <c r="J98" s="239">
        <f>ROUND(I98*H98,2)</f>
        <v>0</v>
      </c>
      <c r="K98" s="235" t="s">
        <v>176</v>
      </c>
      <c r="L98" s="240"/>
      <c r="M98" s="241" t="s">
        <v>21</v>
      </c>
      <c r="N98" s="242" t="s">
        <v>45</v>
      </c>
      <c r="O98" s="47"/>
      <c r="P98" s="230">
        <f>O98*H98</f>
        <v>0</v>
      </c>
      <c r="Q98" s="230">
        <v>4.0000000000000003E-05</v>
      </c>
      <c r="R98" s="230">
        <f>Q98*H98</f>
        <v>0.00030000000000000003</v>
      </c>
      <c r="S98" s="230">
        <v>0</v>
      </c>
      <c r="T98" s="231">
        <f>S98*H98</f>
        <v>0</v>
      </c>
      <c r="AR98" s="24" t="s">
        <v>171</v>
      </c>
      <c r="AT98" s="24" t="s">
        <v>167</v>
      </c>
      <c r="AU98" s="24" t="s">
        <v>142</v>
      </c>
      <c r="AY98" s="24" t="s">
        <v>134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142</v>
      </c>
      <c r="BK98" s="232">
        <f>ROUND(I98*H98,2)</f>
        <v>0</v>
      </c>
      <c r="BL98" s="24" t="s">
        <v>146</v>
      </c>
      <c r="BM98" s="24" t="s">
        <v>181</v>
      </c>
    </row>
    <row r="99" s="1" customFormat="1" ht="16.5" customHeight="1">
      <c r="B99" s="46"/>
      <c r="C99" s="233" t="s">
        <v>182</v>
      </c>
      <c r="D99" s="233" t="s">
        <v>167</v>
      </c>
      <c r="E99" s="234" t="s">
        <v>183</v>
      </c>
      <c r="F99" s="235" t="s">
        <v>184</v>
      </c>
      <c r="G99" s="236" t="s">
        <v>159</v>
      </c>
      <c r="H99" s="237">
        <v>0.5</v>
      </c>
      <c r="I99" s="238"/>
      <c r="J99" s="239">
        <f>ROUND(I99*H99,2)</f>
        <v>0</v>
      </c>
      <c r="K99" s="235" t="s">
        <v>160</v>
      </c>
      <c r="L99" s="240"/>
      <c r="M99" s="241" t="s">
        <v>21</v>
      </c>
      <c r="N99" s="242" t="s">
        <v>45</v>
      </c>
      <c r="O99" s="47"/>
      <c r="P99" s="230">
        <f>O99*H99</f>
        <v>0</v>
      </c>
      <c r="Q99" s="230">
        <v>5.0000000000000002E-05</v>
      </c>
      <c r="R99" s="230">
        <f>Q99*H99</f>
        <v>2.5000000000000001E-05</v>
      </c>
      <c r="S99" s="230">
        <v>0</v>
      </c>
      <c r="T99" s="231">
        <f>S99*H99</f>
        <v>0</v>
      </c>
      <c r="AR99" s="24" t="s">
        <v>171</v>
      </c>
      <c r="AT99" s="24" t="s">
        <v>167</v>
      </c>
      <c r="AU99" s="24" t="s">
        <v>142</v>
      </c>
      <c r="AY99" s="24" t="s">
        <v>134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142</v>
      </c>
      <c r="BK99" s="232">
        <f>ROUND(I99*H99,2)</f>
        <v>0</v>
      </c>
      <c r="BL99" s="24" t="s">
        <v>146</v>
      </c>
      <c r="BM99" s="24" t="s">
        <v>185</v>
      </c>
    </row>
    <row r="100" s="1" customFormat="1" ht="16.5" customHeight="1">
      <c r="B100" s="46"/>
      <c r="C100" s="233" t="s">
        <v>186</v>
      </c>
      <c r="D100" s="233" t="s">
        <v>167</v>
      </c>
      <c r="E100" s="234" t="s">
        <v>187</v>
      </c>
      <c r="F100" s="235" t="s">
        <v>188</v>
      </c>
      <c r="G100" s="236" t="s">
        <v>189</v>
      </c>
      <c r="H100" s="237">
        <v>3</v>
      </c>
      <c r="I100" s="238"/>
      <c r="J100" s="239">
        <f>ROUND(I100*H100,2)</f>
        <v>0</v>
      </c>
      <c r="K100" s="235" t="s">
        <v>170</v>
      </c>
      <c r="L100" s="240"/>
      <c r="M100" s="241" t="s">
        <v>21</v>
      </c>
      <c r="N100" s="242" t="s">
        <v>45</v>
      </c>
      <c r="O100" s="47"/>
      <c r="P100" s="230">
        <f>O100*H100</f>
        <v>0</v>
      </c>
      <c r="Q100" s="230">
        <v>0.00040000000000000002</v>
      </c>
      <c r="R100" s="230">
        <f>Q100*H100</f>
        <v>0.0012000000000000001</v>
      </c>
      <c r="S100" s="230">
        <v>0</v>
      </c>
      <c r="T100" s="231">
        <f>S100*H100</f>
        <v>0</v>
      </c>
      <c r="AR100" s="24" t="s">
        <v>171</v>
      </c>
      <c r="AT100" s="24" t="s">
        <v>167</v>
      </c>
      <c r="AU100" s="24" t="s">
        <v>142</v>
      </c>
      <c r="AY100" s="24" t="s">
        <v>134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142</v>
      </c>
      <c r="BK100" s="232">
        <f>ROUND(I100*H100,2)</f>
        <v>0</v>
      </c>
      <c r="BL100" s="24" t="s">
        <v>146</v>
      </c>
      <c r="BM100" s="24" t="s">
        <v>190</v>
      </c>
    </row>
    <row r="101" s="1" customFormat="1" ht="38.25" customHeight="1">
      <c r="B101" s="46"/>
      <c r="C101" s="221" t="s">
        <v>135</v>
      </c>
      <c r="D101" s="221" t="s">
        <v>137</v>
      </c>
      <c r="E101" s="222" t="s">
        <v>191</v>
      </c>
      <c r="F101" s="223" t="s">
        <v>192</v>
      </c>
      <c r="G101" s="224" t="s">
        <v>193</v>
      </c>
      <c r="H101" s="243"/>
      <c r="I101" s="226"/>
      <c r="J101" s="227">
        <f>ROUND(I101*H101,2)</f>
        <v>0</v>
      </c>
      <c r="K101" s="223" t="s">
        <v>176</v>
      </c>
      <c r="L101" s="72"/>
      <c r="M101" s="228" t="s">
        <v>21</v>
      </c>
      <c r="N101" s="229" t="s">
        <v>45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146</v>
      </c>
      <c r="AT101" s="24" t="s">
        <v>137</v>
      </c>
      <c r="AU101" s="24" t="s">
        <v>142</v>
      </c>
      <c r="AY101" s="24" t="s">
        <v>134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142</v>
      </c>
      <c r="BK101" s="232">
        <f>ROUND(I101*H101,2)</f>
        <v>0</v>
      </c>
      <c r="BL101" s="24" t="s">
        <v>146</v>
      </c>
      <c r="BM101" s="24" t="s">
        <v>194</v>
      </c>
    </row>
    <row r="102" s="10" customFormat="1" ht="29.88" customHeight="1">
      <c r="B102" s="205"/>
      <c r="C102" s="206"/>
      <c r="D102" s="207" t="s">
        <v>72</v>
      </c>
      <c r="E102" s="219" t="s">
        <v>195</v>
      </c>
      <c r="F102" s="219" t="s">
        <v>196</v>
      </c>
      <c r="G102" s="206"/>
      <c r="H102" s="206"/>
      <c r="I102" s="209"/>
      <c r="J102" s="220">
        <f>BK102</f>
        <v>0</v>
      </c>
      <c r="K102" s="206"/>
      <c r="L102" s="211"/>
      <c r="M102" s="212"/>
      <c r="N102" s="213"/>
      <c r="O102" s="213"/>
      <c r="P102" s="214">
        <f>SUM(P103:P115)</f>
        <v>0</v>
      </c>
      <c r="Q102" s="213"/>
      <c r="R102" s="214">
        <f>SUM(R103:R115)</f>
        <v>0.050519999999999989</v>
      </c>
      <c r="S102" s="213"/>
      <c r="T102" s="215">
        <f>SUM(T103:T115)</f>
        <v>0.22625000000000001</v>
      </c>
      <c r="AR102" s="216" t="s">
        <v>142</v>
      </c>
      <c r="AT102" s="217" t="s">
        <v>72</v>
      </c>
      <c r="AU102" s="217" t="s">
        <v>81</v>
      </c>
      <c r="AY102" s="216" t="s">
        <v>134</v>
      </c>
      <c r="BK102" s="218">
        <f>SUM(BK103:BK115)</f>
        <v>0</v>
      </c>
    </row>
    <row r="103" s="1" customFormat="1" ht="25.5" customHeight="1">
      <c r="B103" s="46"/>
      <c r="C103" s="221" t="s">
        <v>197</v>
      </c>
      <c r="D103" s="221" t="s">
        <v>137</v>
      </c>
      <c r="E103" s="222" t="s">
        <v>198</v>
      </c>
      <c r="F103" s="223" t="s">
        <v>199</v>
      </c>
      <c r="G103" s="224" t="s">
        <v>189</v>
      </c>
      <c r="H103" s="225">
        <v>1</v>
      </c>
      <c r="I103" s="226"/>
      <c r="J103" s="227">
        <f>ROUND(I103*H103,2)</f>
        <v>0</v>
      </c>
      <c r="K103" s="223" t="s">
        <v>160</v>
      </c>
      <c r="L103" s="72"/>
      <c r="M103" s="228" t="s">
        <v>21</v>
      </c>
      <c r="N103" s="229" t="s">
        <v>45</v>
      </c>
      <c r="O103" s="47"/>
      <c r="P103" s="230">
        <f>O103*H103</f>
        <v>0</v>
      </c>
      <c r="Q103" s="230">
        <v>0.00017000000000000001</v>
      </c>
      <c r="R103" s="230">
        <f>Q103*H103</f>
        <v>0.00017000000000000001</v>
      </c>
      <c r="S103" s="230">
        <v>0.22625000000000001</v>
      </c>
      <c r="T103" s="231">
        <f>S103*H103</f>
        <v>0.22625000000000001</v>
      </c>
      <c r="AR103" s="24" t="s">
        <v>146</v>
      </c>
      <c r="AT103" s="24" t="s">
        <v>137</v>
      </c>
      <c r="AU103" s="24" t="s">
        <v>142</v>
      </c>
      <c r="AY103" s="24" t="s">
        <v>134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142</v>
      </c>
      <c r="BK103" s="232">
        <f>ROUND(I103*H103,2)</f>
        <v>0</v>
      </c>
      <c r="BL103" s="24" t="s">
        <v>146</v>
      </c>
      <c r="BM103" s="24" t="s">
        <v>200</v>
      </c>
    </row>
    <row r="104" s="1" customFormat="1" ht="25.5" customHeight="1">
      <c r="B104" s="46"/>
      <c r="C104" s="221" t="s">
        <v>201</v>
      </c>
      <c r="D104" s="221" t="s">
        <v>137</v>
      </c>
      <c r="E104" s="222" t="s">
        <v>202</v>
      </c>
      <c r="F104" s="223" t="s">
        <v>203</v>
      </c>
      <c r="G104" s="224" t="s">
        <v>204</v>
      </c>
      <c r="H104" s="225">
        <v>1</v>
      </c>
      <c r="I104" s="226"/>
      <c r="J104" s="227">
        <f>ROUND(I104*H104,2)</f>
        <v>0</v>
      </c>
      <c r="K104" s="223" t="s">
        <v>176</v>
      </c>
      <c r="L104" s="72"/>
      <c r="M104" s="228" t="s">
        <v>21</v>
      </c>
      <c r="N104" s="229" t="s">
        <v>45</v>
      </c>
      <c r="O104" s="47"/>
      <c r="P104" s="230">
        <f>O104*H104</f>
        <v>0</v>
      </c>
      <c r="Q104" s="230">
        <v>0.0025500000000000002</v>
      </c>
      <c r="R104" s="230">
        <f>Q104*H104</f>
        <v>0.0025500000000000002</v>
      </c>
      <c r="S104" s="230">
        <v>0</v>
      </c>
      <c r="T104" s="231">
        <f>S104*H104</f>
        <v>0</v>
      </c>
      <c r="AR104" s="24" t="s">
        <v>146</v>
      </c>
      <c r="AT104" s="24" t="s">
        <v>137</v>
      </c>
      <c r="AU104" s="24" t="s">
        <v>142</v>
      </c>
      <c r="AY104" s="24" t="s">
        <v>134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142</v>
      </c>
      <c r="BK104" s="232">
        <f>ROUND(I104*H104,2)</f>
        <v>0</v>
      </c>
      <c r="BL104" s="24" t="s">
        <v>146</v>
      </c>
      <c r="BM104" s="24" t="s">
        <v>205</v>
      </c>
    </row>
    <row r="105" s="1" customFormat="1" ht="25.5" customHeight="1">
      <c r="B105" s="46"/>
      <c r="C105" s="233" t="s">
        <v>206</v>
      </c>
      <c r="D105" s="233" t="s">
        <v>167</v>
      </c>
      <c r="E105" s="234" t="s">
        <v>207</v>
      </c>
      <c r="F105" s="235" t="s">
        <v>208</v>
      </c>
      <c r="G105" s="236" t="s">
        <v>140</v>
      </c>
      <c r="H105" s="237">
        <v>1</v>
      </c>
      <c r="I105" s="238"/>
      <c r="J105" s="239">
        <f>ROUND(I105*H105,2)</f>
        <v>0</v>
      </c>
      <c r="K105" s="235" t="s">
        <v>21</v>
      </c>
      <c r="L105" s="240"/>
      <c r="M105" s="241" t="s">
        <v>21</v>
      </c>
      <c r="N105" s="242" t="s">
        <v>45</v>
      </c>
      <c r="O105" s="47"/>
      <c r="P105" s="230">
        <f>O105*H105</f>
        <v>0</v>
      </c>
      <c r="Q105" s="230">
        <v>0.038199999999999998</v>
      </c>
      <c r="R105" s="230">
        <f>Q105*H105</f>
        <v>0.038199999999999998</v>
      </c>
      <c r="S105" s="230">
        <v>0</v>
      </c>
      <c r="T105" s="231">
        <f>S105*H105</f>
        <v>0</v>
      </c>
      <c r="AR105" s="24" t="s">
        <v>171</v>
      </c>
      <c r="AT105" s="24" t="s">
        <v>167</v>
      </c>
      <c r="AU105" s="24" t="s">
        <v>142</v>
      </c>
      <c r="AY105" s="24" t="s">
        <v>134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142</v>
      </c>
      <c r="BK105" s="232">
        <f>ROUND(I105*H105,2)</f>
        <v>0</v>
      </c>
      <c r="BL105" s="24" t="s">
        <v>146</v>
      </c>
      <c r="BM105" s="24" t="s">
        <v>209</v>
      </c>
    </row>
    <row r="106" s="1" customFormat="1" ht="16.5" customHeight="1">
      <c r="B106" s="46"/>
      <c r="C106" s="221" t="s">
        <v>210</v>
      </c>
      <c r="D106" s="221" t="s">
        <v>137</v>
      </c>
      <c r="E106" s="222" t="s">
        <v>211</v>
      </c>
      <c r="F106" s="223" t="s">
        <v>212</v>
      </c>
      <c r="G106" s="224" t="s">
        <v>213</v>
      </c>
      <c r="H106" s="225">
        <v>1</v>
      </c>
      <c r="I106" s="226"/>
      <c r="J106" s="227">
        <f>ROUND(I106*H106,2)</f>
        <v>0</v>
      </c>
      <c r="K106" s="223" t="s">
        <v>21</v>
      </c>
      <c r="L106" s="72"/>
      <c r="M106" s="228" t="s">
        <v>21</v>
      </c>
      <c r="N106" s="229" t="s">
        <v>45</v>
      </c>
      <c r="O106" s="47"/>
      <c r="P106" s="230">
        <f>O106*H106</f>
        <v>0</v>
      </c>
      <c r="Q106" s="230">
        <v>0.00059000000000000003</v>
      </c>
      <c r="R106" s="230">
        <f>Q106*H106</f>
        <v>0.00059000000000000003</v>
      </c>
      <c r="S106" s="230">
        <v>0</v>
      </c>
      <c r="T106" s="231">
        <f>S106*H106</f>
        <v>0</v>
      </c>
      <c r="AR106" s="24" t="s">
        <v>146</v>
      </c>
      <c r="AT106" s="24" t="s">
        <v>137</v>
      </c>
      <c r="AU106" s="24" t="s">
        <v>142</v>
      </c>
      <c r="AY106" s="24" t="s">
        <v>134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142</v>
      </c>
      <c r="BK106" s="232">
        <f>ROUND(I106*H106,2)</f>
        <v>0</v>
      </c>
      <c r="BL106" s="24" t="s">
        <v>146</v>
      </c>
      <c r="BM106" s="24" t="s">
        <v>214</v>
      </c>
    </row>
    <row r="107" s="1" customFormat="1" ht="25.5" customHeight="1">
      <c r="B107" s="46"/>
      <c r="C107" s="233" t="s">
        <v>215</v>
      </c>
      <c r="D107" s="233" t="s">
        <v>167</v>
      </c>
      <c r="E107" s="234" t="s">
        <v>216</v>
      </c>
      <c r="F107" s="235" t="s">
        <v>217</v>
      </c>
      <c r="G107" s="236" t="s">
        <v>140</v>
      </c>
      <c r="H107" s="237">
        <v>1</v>
      </c>
      <c r="I107" s="238"/>
      <c r="J107" s="239">
        <f>ROUND(I107*H107,2)</f>
        <v>0</v>
      </c>
      <c r="K107" s="235" t="s">
        <v>21</v>
      </c>
      <c r="L107" s="240"/>
      <c r="M107" s="241" t="s">
        <v>21</v>
      </c>
      <c r="N107" s="242" t="s">
        <v>45</v>
      </c>
      <c r="O107" s="47"/>
      <c r="P107" s="230">
        <f>O107*H107</f>
        <v>0</v>
      </c>
      <c r="Q107" s="230">
        <v>0.0030000000000000001</v>
      </c>
      <c r="R107" s="230">
        <f>Q107*H107</f>
        <v>0.0030000000000000001</v>
      </c>
      <c r="S107" s="230">
        <v>0</v>
      </c>
      <c r="T107" s="231">
        <f>S107*H107</f>
        <v>0</v>
      </c>
      <c r="AR107" s="24" t="s">
        <v>171</v>
      </c>
      <c r="AT107" s="24" t="s">
        <v>167</v>
      </c>
      <c r="AU107" s="24" t="s">
        <v>142</v>
      </c>
      <c r="AY107" s="24" t="s">
        <v>134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142</v>
      </c>
      <c r="BK107" s="232">
        <f>ROUND(I107*H107,2)</f>
        <v>0</v>
      </c>
      <c r="BL107" s="24" t="s">
        <v>146</v>
      </c>
      <c r="BM107" s="24" t="s">
        <v>218</v>
      </c>
    </row>
    <row r="108" s="1" customFormat="1" ht="25.5" customHeight="1">
      <c r="B108" s="46"/>
      <c r="C108" s="221" t="s">
        <v>219</v>
      </c>
      <c r="D108" s="221" t="s">
        <v>137</v>
      </c>
      <c r="E108" s="222" t="s">
        <v>220</v>
      </c>
      <c r="F108" s="223" t="s">
        <v>221</v>
      </c>
      <c r="G108" s="224" t="s">
        <v>189</v>
      </c>
      <c r="H108" s="225">
        <v>1</v>
      </c>
      <c r="I108" s="226"/>
      <c r="J108" s="227">
        <f>ROUND(I108*H108,2)</f>
        <v>0</v>
      </c>
      <c r="K108" s="223" t="s">
        <v>160</v>
      </c>
      <c r="L108" s="72"/>
      <c r="M108" s="228" t="s">
        <v>21</v>
      </c>
      <c r="N108" s="229" t="s">
        <v>45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146</v>
      </c>
      <c r="AT108" s="24" t="s">
        <v>137</v>
      </c>
      <c r="AU108" s="24" t="s">
        <v>142</v>
      </c>
      <c r="AY108" s="24" t="s">
        <v>134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142</v>
      </c>
      <c r="BK108" s="232">
        <f>ROUND(I108*H108,2)</f>
        <v>0</v>
      </c>
      <c r="BL108" s="24" t="s">
        <v>146</v>
      </c>
      <c r="BM108" s="24" t="s">
        <v>222</v>
      </c>
    </row>
    <row r="109" s="1" customFormat="1" ht="25.5" customHeight="1">
      <c r="B109" s="46"/>
      <c r="C109" s="221" t="s">
        <v>223</v>
      </c>
      <c r="D109" s="221" t="s">
        <v>137</v>
      </c>
      <c r="E109" s="222" t="s">
        <v>224</v>
      </c>
      <c r="F109" s="223" t="s">
        <v>225</v>
      </c>
      <c r="G109" s="224" t="s">
        <v>204</v>
      </c>
      <c r="H109" s="225">
        <v>1</v>
      </c>
      <c r="I109" s="226"/>
      <c r="J109" s="227">
        <f>ROUND(I109*H109,2)</f>
        <v>0</v>
      </c>
      <c r="K109" s="223" t="s">
        <v>160</v>
      </c>
      <c r="L109" s="72"/>
      <c r="M109" s="228" t="s">
        <v>21</v>
      </c>
      <c r="N109" s="229" t="s">
        <v>45</v>
      </c>
      <c r="O109" s="47"/>
      <c r="P109" s="230">
        <f>O109*H109</f>
        <v>0</v>
      </c>
      <c r="Q109" s="230">
        <v>0.00089999999999999998</v>
      </c>
      <c r="R109" s="230">
        <f>Q109*H109</f>
        <v>0.00089999999999999998</v>
      </c>
      <c r="S109" s="230">
        <v>0</v>
      </c>
      <c r="T109" s="231">
        <f>S109*H109</f>
        <v>0</v>
      </c>
      <c r="AR109" s="24" t="s">
        <v>146</v>
      </c>
      <c r="AT109" s="24" t="s">
        <v>137</v>
      </c>
      <c r="AU109" s="24" t="s">
        <v>142</v>
      </c>
      <c r="AY109" s="24" t="s">
        <v>134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142</v>
      </c>
      <c r="BK109" s="232">
        <f>ROUND(I109*H109,2)</f>
        <v>0</v>
      </c>
      <c r="BL109" s="24" t="s">
        <v>146</v>
      </c>
      <c r="BM109" s="24" t="s">
        <v>226</v>
      </c>
    </row>
    <row r="110" s="1" customFormat="1" ht="25.5" customHeight="1">
      <c r="B110" s="46"/>
      <c r="C110" s="221" t="s">
        <v>227</v>
      </c>
      <c r="D110" s="221" t="s">
        <v>137</v>
      </c>
      <c r="E110" s="222" t="s">
        <v>228</v>
      </c>
      <c r="F110" s="223" t="s">
        <v>229</v>
      </c>
      <c r="G110" s="224" t="s">
        <v>159</v>
      </c>
      <c r="H110" s="225">
        <v>2</v>
      </c>
      <c r="I110" s="226"/>
      <c r="J110" s="227">
        <f>ROUND(I110*H110,2)</f>
        <v>0</v>
      </c>
      <c r="K110" s="223" t="s">
        <v>160</v>
      </c>
      <c r="L110" s="72"/>
      <c r="M110" s="228" t="s">
        <v>21</v>
      </c>
      <c r="N110" s="229" t="s">
        <v>45</v>
      </c>
      <c r="O110" s="47"/>
      <c r="P110" s="230">
        <f>O110*H110</f>
        <v>0</v>
      </c>
      <c r="Q110" s="230">
        <v>0.00044000000000000002</v>
      </c>
      <c r="R110" s="230">
        <f>Q110*H110</f>
        <v>0.00088000000000000003</v>
      </c>
      <c r="S110" s="230">
        <v>0</v>
      </c>
      <c r="T110" s="231">
        <f>S110*H110</f>
        <v>0</v>
      </c>
      <c r="AR110" s="24" t="s">
        <v>146</v>
      </c>
      <c r="AT110" s="24" t="s">
        <v>137</v>
      </c>
      <c r="AU110" s="24" t="s">
        <v>142</v>
      </c>
      <c r="AY110" s="24" t="s">
        <v>134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142</v>
      </c>
      <c r="BK110" s="232">
        <f>ROUND(I110*H110,2)</f>
        <v>0</v>
      </c>
      <c r="BL110" s="24" t="s">
        <v>146</v>
      </c>
      <c r="BM110" s="24" t="s">
        <v>230</v>
      </c>
    </row>
    <row r="111" s="1" customFormat="1" ht="38.25" customHeight="1">
      <c r="B111" s="46"/>
      <c r="C111" s="221" t="s">
        <v>231</v>
      </c>
      <c r="D111" s="221" t="s">
        <v>137</v>
      </c>
      <c r="E111" s="222" t="s">
        <v>232</v>
      </c>
      <c r="F111" s="223" t="s">
        <v>233</v>
      </c>
      <c r="G111" s="224" t="s">
        <v>204</v>
      </c>
      <c r="H111" s="225">
        <v>1</v>
      </c>
      <c r="I111" s="226"/>
      <c r="J111" s="227">
        <f>ROUND(I111*H111,2)</f>
        <v>0</v>
      </c>
      <c r="K111" s="223" t="s">
        <v>160</v>
      </c>
      <c r="L111" s="72"/>
      <c r="M111" s="228" t="s">
        <v>21</v>
      </c>
      <c r="N111" s="229" t="s">
        <v>45</v>
      </c>
      <c r="O111" s="47"/>
      <c r="P111" s="230">
        <f>O111*H111</f>
        <v>0</v>
      </c>
      <c r="Q111" s="230">
        <v>0.00117</v>
      </c>
      <c r="R111" s="230">
        <f>Q111*H111</f>
        <v>0.00117</v>
      </c>
      <c r="S111" s="230">
        <v>0</v>
      </c>
      <c r="T111" s="231">
        <f>S111*H111</f>
        <v>0</v>
      </c>
      <c r="AR111" s="24" t="s">
        <v>146</v>
      </c>
      <c r="AT111" s="24" t="s">
        <v>137</v>
      </c>
      <c r="AU111" s="24" t="s">
        <v>142</v>
      </c>
      <c r="AY111" s="24" t="s">
        <v>134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142</v>
      </c>
      <c r="BK111" s="232">
        <f>ROUND(I111*H111,2)</f>
        <v>0</v>
      </c>
      <c r="BL111" s="24" t="s">
        <v>146</v>
      </c>
      <c r="BM111" s="24" t="s">
        <v>234</v>
      </c>
    </row>
    <row r="112" s="1" customFormat="1" ht="25.5" customHeight="1">
      <c r="B112" s="46"/>
      <c r="C112" s="221" t="s">
        <v>235</v>
      </c>
      <c r="D112" s="221" t="s">
        <v>137</v>
      </c>
      <c r="E112" s="222" t="s">
        <v>236</v>
      </c>
      <c r="F112" s="223" t="s">
        <v>237</v>
      </c>
      <c r="G112" s="224" t="s">
        <v>159</v>
      </c>
      <c r="H112" s="225">
        <v>6</v>
      </c>
      <c r="I112" s="226"/>
      <c r="J112" s="227">
        <f>ROUND(I112*H112,2)</f>
        <v>0</v>
      </c>
      <c r="K112" s="223" t="s">
        <v>160</v>
      </c>
      <c r="L112" s="72"/>
      <c r="M112" s="228" t="s">
        <v>21</v>
      </c>
      <c r="N112" s="229" t="s">
        <v>45</v>
      </c>
      <c r="O112" s="47"/>
      <c r="P112" s="230">
        <f>O112*H112</f>
        <v>0</v>
      </c>
      <c r="Q112" s="230">
        <v>0.00044000000000000002</v>
      </c>
      <c r="R112" s="230">
        <f>Q112*H112</f>
        <v>0.00264</v>
      </c>
      <c r="S112" s="230">
        <v>0</v>
      </c>
      <c r="T112" s="231">
        <f>S112*H112</f>
        <v>0</v>
      </c>
      <c r="AR112" s="24" t="s">
        <v>146</v>
      </c>
      <c r="AT112" s="24" t="s">
        <v>137</v>
      </c>
      <c r="AU112" s="24" t="s">
        <v>142</v>
      </c>
      <c r="AY112" s="24" t="s">
        <v>134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142</v>
      </c>
      <c r="BK112" s="232">
        <f>ROUND(I112*H112,2)</f>
        <v>0</v>
      </c>
      <c r="BL112" s="24" t="s">
        <v>146</v>
      </c>
      <c r="BM112" s="24" t="s">
        <v>238</v>
      </c>
    </row>
    <row r="113" s="1" customFormat="1" ht="25.5" customHeight="1">
      <c r="B113" s="46"/>
      <c r="C113" s="221" t="s">
        <v>239</v>
      </c>
      <c r="D113" s="221" t="s">
        <v>137</v>
      </c>
      <c r="E113" s="222" t="s">
        <v>240</v>
      </c>
      <c r="F113" s="223" t="s">
        <v>241</v>
      </c>
      <c r="G113" s="224" t="s">
        <v>189</v>
      </c>
      <c r="H113" s="225">
        <v>1</v>
      </c>
      <c r="I113" s="226"/>
      <c r="J113" s="227">
        <f>ROUND(I113*H113,2)</f>
        <v>0</v>
      </c>
      <c r="K113" s="223" t="s">
        <v>160</v>
      </c>
      <c r="L113" s="72"/>
      <c r="M113" s="228" t="s">
        <v>21</v>
      </c>
      <c r="N113" s="229" t="s">
        <v>45</v>
      </c>
      <c r="O113" s="47"/>
      <c r="P113" s="230">
        <f>O113*H113</f>
        <v>0</v>
      </c>
      <c r="Q113" s="230">
        <v>0.00042000000000000002</v>
      </c>
      <c r="R113" s="230">
        <f>Q113*H113</f>
        <v>0.00042000000000000002</v>
      </c>
      <c r="S113" s="230">
        <v>0</v>
      </c>
      <c r="T113" s="231">
        <f>S113*H113</f>
        <v>0</v>
      </c>
      <c r="AR113" s="24" t="s">
        <v>146</v>
      </c>
      <c r="AT113" s="24" t="s">
        <v>137</v>
      </c>
      <c r="AU113" s="24" t="s">
        <v>142</v>
      </c>
      <c r="AY113" s="24" t="s">
        <v>134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142</v>
      </c>
      <c r="BK113" s="232">
        <f>ROUND(I113*H113,2)</f>
        <v>0</v>
      </c>
      <c r="BL113" s="24" t="s">
        <v>146</v>
      </c>
      <c r="BM113" s="24" t="s">
        <v>242</v>
      </c>
    </row>
    <row r="114" s="1" customFormat="1" ht="25.5" customHeight="1">
      <c r="B114" s="46"/>
      <c r="C114" s="221" t="s">
        <v>243</v>
      </c>
      <c r="D114" s="221" t="s">
        <v>137</v>
      </c>
      <c r="E114" s="222" t="s">
        <v>244</v>
      </c>
      <c r="F114" s="223" t="s">
        <v>245</v>
      </c>
      <c r="G114" s="224" t="s">
        <v>246</v>
      </c>
      <c r="H114" s="225">
        <v>0.22600000000000001</v>
      </c>
      <c r="I114" s="226"/>
      <c r="J114" s="227">
        <f>ROUND(I114*H114,2)</f>
        <v>0</v>
      </c>
      <c r="K114" s="223" t="s">
        <v>160</v>
      </c>
      <c r="L114" s="72"/>
      <c r="M114" s="228" t="s">
        <v>21</v>
      </c>
      <c r="N114" s="229" t="s">
        <v>45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146</v>
      </c>
      <c r="AT114" s="24" t="s">
        <v>137</v>
      </c>
      <c r="AU114" s="24" t="s">
        <v>142</v>
      </c>
      <c r="AY114" s="24" t="s">
        <v>134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142</v>
      </c>
      <c r="BK114" s="232">
        <f>ROUND(I114*H114,2)</f>
        <v>0</v>
      </c>
      <c r="BL114" s="24" t="s">
        <v>146</v>
      </c>
      <c r="BM114" s="24" t="s">
        <v>247</v>
      </c>
    </row>
    <row r="115" s="1" customFormat="1" ht="25.5" customHeight="1">
      <c r="B115" s="46"/>
      <c r="C115" s="221" t="s">
        <v>146</v>
      </c>
      <c r="D115" s="221" t="s">
        <v>137</v>
      </c>
      <c r="E115" s="222" t="s">
        <v>248</v>
      </c>
      <c r="F115" s="223" t="s">
        <v>249</v>
      </c>
      <c r="G115" s="224" t="s">
        <v>193</v>
      </c>
      <c r="H115" s="243"/>
      <c r="I115" s="226"/>
      <c r="J115" s="227">
        <f>ROUND(I115*H115,2)</f>
        <v>0</v>
      </c>
      <c r="K115" s="223" t="s">
        <v>176</v>
      </c>
      <c r="L115" s="72"/>
      <c r="M115" s="228" t="s">
        <v>21</v>
      </c>
      <c r="N115" s="229" t="s">
        <v>45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146</v>
      </c>
      <c r="AT115" s="24" t="s">
        <v>137</v>
      </c>
      <c r="AU115" s="24" t="s">
        <v>142</v>
      </c>
      <c r="AY115" s="24" t="s">
        <v>134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142</v>
      </c>
      <c r="BK115" s="232">
        <f>ROUND(I115*H115,2)</f>
        <v>0</v>
      </c>
      <c r="BL115" s="24" t="s">
        <v>146</v>
      </c>
      <c r="BM115" s="24" t="s">
        <v>250</v>
      </c>
    </row>
    <row r="116" s="10" customFormat="1" ht="29.88" customHeight="1">
      <c r="B116" s="205"/>
      <c r="C116" s="206"/>
      <c r="D116" s="207" t="s">
        <v>72</v>
      </c>
      <c r="E116" s="219" t="s">
        <v>251</v>
      </c>
      <c r="F116" s="219" t="s">
        <v>252</v>
      </c>
      <c r="G116" s="206"/>
      <c r="H116" s="206"/>
      <c r="I116" s="209"/>
      <c r="J116" s="220">
        <f>BK116</f>
        <v>0</v>
      </c>
      <c r="K116" s="206"/>
      <c r="L116" s="211"/>
      <c r="M116" s="212"/>
      <c r="N116" s="213"/>
      <c r="O116" s="213"/>
      <c r="P116" s="214">
        <f>SUM(P117:P121)</f>
        <v>0</v>
      </c>
      <c r="Q116" s="213"/>
      <c r="R116" s="214">
        <f>SUM(R117:R121)</f>
        <v>6.9999999999999994E-05</v>
      </c>
      <c r="S116" s="213"/>
      <c r="T116" s="215">
        <f>SUM(T117:T121)</f>
        <v>0.033500000000000002</v>
      </c>
      <c r="AR116" s="216" t="s">
        <v>142</v>
      </c>
      <c r="AT116" s="217" t="s">
        <v>72</v>
      </c>
      <c r="AU116" s="217" t="s">
        <v>81</v>
      </c>
      <c r="AY116" s="216" t="s">
        <v>134</v>
      </c>
      <c r="BK116" s="218">
        <f>SUM(BK117:BK121)</f>
        <v>0</v>
      </c>
    </row>
    <row r="117" s="1" customFormat="1" ht="25.5" customHeight="1">
      <c r="B117" s="46"/>
      <c r="C117" s="221" t="s">
        <v>253</v>
      </c>
      <c r="D117" s="221" t="s">
        <v>137</v>
      </c>
      <c r="E117" s="222" t="s">
        <v>254</v>
      </c>
      <c r="F117" s="223" t="s">
        <v>255</v>
      </c>
      <c r="G117" s="224" t="s">
        <v>189</v>
      </c>
      <c r="H117" s="225">
        <v>1</v>
      </c>
      <c r="I117" s="226"/>
      <c r="J117" s="227">
        <f>ROUND(I117*H117,2)</f>
        <v>0</v>
      </c>
      <c r="K117" s="223" t="s">
        <v>160</v>
      </c>
      <c r="L117" s="72"/>
      <c r="M117" s="228" t="s">
        <v>21</v>
      </c>
      <c r="N117" s="229" t="s">
        <v>45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146</v>
      </c>
      <c r="AT117" s="24" t="s">
        <v>137</v>
      </c>
      <c r="AU117" s="24" t="s">
        <v>142</v>
      </c>
      <c r="AY117" s="24" t="s">
        <v>134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142</v>
      </c>
      <c r="BK117" s="232">
        <f>ROUND(I117*H117,2)</f>
        <v>0</v>
      </c>
      <c r="BL117" s="24" t="s">
        <v>146</v>
      </c>
      <c r="BM117" s="24" t="s">
        <v>256</v>
      </c>
    </row>
    <row r="118" s="1" customFormat="1" ht="25.5" customHeight="1">
      <c r="B118" s="46"/>
      <c r="C118" s="221" t="s">
        <v>257</v>
      </c>
      <c r="D118" s="221" t="s">
        <v>137</v>
      </c>
      <c r="E118" s="222" t="s">
        <v>258</v>
      </c>
      <c r="F118" s="223" t="s">
        <v>259</v>
      </c>
      <c r="G118" s="224" t="s">
        <v>189</v>
      </c>
      <c r="H118" s="225">
        <v>1</v>
      </c>
      <c r="I118" s="226"/>
      <c r="J118" s="227">
        <f>ROUND(I118*H118,2)</f>
        <v>0</v>
      </c>
      <c r="K118" s="223" t="s">
        <v>160</v>
      </c>
      <c r="L118" s="72"/>
      <c r="M118" s="228" t="s">
        <v>21</v>
      </c>
      <c r="N118" s="229" t="s">
        <v>45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146</v>
      </c>
      <c r="AT118" s="24" t="s">
        <v>137</v>
      </c>
      <c r="AU118" s="24" t="s">
        <v>142</v>
      </c>
      <c r="AY118" s="24" t="s">
        <v>134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142</v>
      </c>
      <c r="BK118" s="232">
        <f>ROUND(I118*H118,2)</f>
        <v>0</v>
      </c>
      <c r="BL118" s="24" t="s">
        <v>146</v>
      </c>
      <c r="BM118" s="24" t="s">
        <v>260</v>
      </c>
    </row>
    <row r="119" s="1" customFormat="1" ht="25.5" customHeight="1">
      <c r="B119" s="46"/>
      <c r="C119" s="221" t="s">
        <v>261</v>
      </c>
      <c r="D119" s="221" t="s">
        <v>137</v>
      </c>
      <c r="E119" s="222" t="s">
        <v>262</v>
      </c>
      <c r="F119" s="223" t="s">
        <v>263</v>
      </c>
      <c r="G119" s="224" t="s">
        <v>189</v>
      </c>
      <c r="H119" s="225">
        <v>1</v>
      </c>
      <c r="I119" s="226"/>
      <c r="J119" s="227">
        <f>ROUND(I119*H119,2)</f>
        <v>0</v>
      </c>
      <c r="K119" s="223" t="s">
        <v>160</v>
      </c>
      <c r="L119" s="72"/>
      <c r="M119" s="228" t="s">
        <v>21</v>
      </c>
      <c r="N119" s="229" t="s">
        <v>45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0.029000000000000001</v>
      </c>
      <c r="T119" s="231">
        <f>S119*H119</f>
        <v>0.029000000000000001</v>
      </c>
      <c r="AR119" s="24" t="s">
        <v>146</v>
      </c>
      <c r="AT119" s="24" t="s">
        <v>137</v>
      </c>
      <c r="AU119" s="24" t="s">
        <v>142</v>
      </c>
      <c r="AY119" s="24" t="s">
        <v>134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142</v>
      </c>
      <c r="BK119" s="232">
        <f>ROUND(I119*H119,2)</f>
        <v>0</v>
      </c>
      <c r="BL119" s="24" t="s">
        <v>146</v>
      </c>
      <c r="BM119" s="24" t="s">
        <v>264</v>
      </c>
    </row>
    <row r="120" s="1" customFormat="1" ht="16.5" customHeight="1">
      <c r="B120" s="46"/>
      <c r="C120" s="221" t="s">
        <v>265</v>
      </c>
      <c r="D120" s="221" t="s">
        <v>137</v>
      </c>
      <c r="E120" s="222" t="s">
        <v>266</v>
      </c>
      <c r="F120" s="223" t="s">
        <v>267</v>
      </c>
      <c r="G120" s="224" t="s">
        <v>189</v>
      </c>
      <c r="H120" s="225">
        <v>1</v>
      </c>
      <c r="I120" s="226"/>
      <c r="J120" s="227">
        <f>ROUND(I120*H120,2)</f>
        <v>0</v>
      </c>
      <c r="K120" s="223" t="s">
        <v>160</v>
      </c>
      <c r="L120" s="72"/>
      <c r="M120" s="228" t="s">
        <v>21</v>
      </c>
      <c r="N120" s="229" t="s">
        <v>45</v>
      </c>
      <c r="O120" s="47"/>
      <c r="P120" s="230">
        <f>O120*H120</f>
        <v>0</v>
      </c>
      <c r="Q120" s="230">
        <v>6.9999999999999994E-05</v>
      </c>
      <c r="R120" s="230">
        <f>Q120*H120</f>
        <v>6.9999999999999994E-05</v>
      </c>
      <c r="S120" s="230">
        <v>0.0044999999999999997</v>
      </c>
      <c r="T120" s="231">
        <f>S120*H120</f>
        <v>0.0044999999999999997</v>
      </c>
      <c r="AR120" s="24" t="s">
        <v>146</v>
      </c>
      <c r="AT120" s="24" t="s">
        <v>137</v>
      </c>
      <c r="AU120" s="24" t="s">
        <v>142</v>
      </c>
      <c r="AY120" s="24" t="s">
        <v>134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142</v>
      </c>
      <c r="BK120" s="232">
        <f>ROUND(I120*H120,2)</f>
        <v>0</v>
      </c>
      <c r="BL120" s="24" t="s">
        <v>146</v>
      </c>
      <c r="BM120" s="24" t="s">
        <v>268</v>
      </c>
    </row>
    <row r="121" s="1" customFormat="1" ht="25.5" customHeight="1">
      <c r="B121" s="46"/>
      <c r="C121" s="221" t="s">
        <v>269</v>
      </c>
      <c r="D121" s="221" t="s">
        <v>137</v>
      </c>
      <c r="E121" s="222" t="s">
        <v>270</v>
      </c>
      <c r="F121" s="223" t="s">
        <v>271</v>
      </c>
      <c r="G121" s="224" t="s">
        <v>246</v>
      </c>
      <c r="H121" s="225">
        <v>0.034000000000000002</v>
      </c>
      <c r="I121" s="226"/>
      <c r="J121" s="227">
        <f>ROUND(I121*H121,2)</f>
        <v>0</v>
      </c>
      <c r="K121" s="223" t="s">
        <v>160</v>
      </c>
      <c r="L121" s="72"/>
      <c r="M121" s="228" t="s">
        <v>21</v>
      </c>
      <c r="N121" s="229" t="s">
        <v>45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146</v>
      </c>
      <c r="AT121" s="24" t="s">
        <v>137</v>
      </c>
      <c r="AU121" s="24" t="s">
        <v>142</v>
      </c>
      <c r="AY121" s="24" t="s">
        <v>134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142</v>
      </c>
      <c r="BK121" s="232">
        <f>ROUND(I121*H121,2)</f>
        <v>0</v>
      </c>
      <c r="BL121" s="24" t="s">
        <v>146</v>
      </c>
      <c r="BM121" s="24" t="s">
        <v>272</v>
      </c>
    </row>
    <row r="122" s="10" customFormat="1" ht="29.88" customHeight="1">
      <c r="B122" s="205"/>
      <c r="C122" s="206"/>
      <c r="D122" s="207" t="s">
        <v>72</v>
      </c>
      <c r="E122" s="219" t="s">
        <v>273</v>
      </c>
      <c r="F122" s="219" t="s">
        <v>274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SUM(P123:P140)</f>
        <v>0</v>
      </c>
      <c r="Q122" s="213"/>
      <c r="R122" s="214">
        <f>SUM(R123:R140)</f>
        <v>0.19485999999999998</v>
      </c>
      <c r="S122" s="213"/>
      <c r="T122" s="215">
        <f>SUM(T123:T140)</f>
        <v>0.17449999999999999</v>
      </c>
      <c r="AR122" s="216" t="s">
        <v>142</v>
      </c>
      <c r="AT122" s="217" t="s">
        <v>72</v>
      </c>
      <c r="AU122" s="217" t="s">
        <v>81</v>
      </c>
      <c r="AY122" s="216" t="s">
        <v>134</v>
      </c>
      <c r="BK122" s="218">
        <f>SUM(BK123:BK140)</f>
        <v>0</v>
      </c>
    </row>
    <row r="123" s="1" customFormat="1" ht="16.5" customHeight="1">
      <c r="B123" s="46"/>
      <c r="C123" s="221" t="s">
        <v>275</v>
      </c>
      <c r="D123" s="221" t="s">
        <v>137</v>
      </c>
      <c r="E123" s="222" t="s">
        <v>276</v>
      </c>
      <c r="F123" s="223" t="s">
        <v>277</v>
      </c>
      <c r="G123" s="224" t="s">
        <v>159</v>
      </c>
      <c r="H123" s="225">
        <v>30</v>
      </c>
      <c r="I123" s="226"/>
      <c r="J123" s="227">
        <f>ROUND(I123*H123,2)</f>
        <v>0</v>
      </c>
      <c r="K123" s="223" t="s">
        <v>160</v>
      </c>
      <c r="L123" s="72"/>
      <c r="M123" s="228" t="s">
        <v>21</v>
      </c>
      <c r="N123" s="229" t="s">
        <v>45</v>
      </c>
      <c r="O123" s="47"/>
      <c r="P123" s="230">
        <f>O123*H123</f>
        <v>0</v>
      </c>
      <c r="Q123" s="230">
        <v>2.0000000000000002E-05</v>
      </c>
      <c r="R123" s="230">
        <f>Q123*H123</f>
        <v>0.00060000000000000006</v>
      </c>
      <c r="S123" s="230">
        <v>0.001</v>
      </c>
      <c r="T123" s="231">
        <f>S123*H123</f>
        <v>0.029999999999999999</v>
      </c>
      <c r="AR123" s="24" t="s">
        <v>146</v>
      </c>
      <c r="AT123" s="24" t="s">
        <v>137</v>
      </c>
      <c r="AU123" s="24" t="s">
        <v>142</v>
      </c>
      <c r="AY123" s="24" t="s">
        <v>134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142</v>
      </c>
      <c r="BK123" s="232">
        <f>ROUND(I123*H123,2)</f>
        <v>0</v>
      </c>
      <c r="BL123" s="24" t="s">
        <v>146</v>
      </c>
      <c r="BM123" s="24" t="s">
        <v>278</v>
      </c>
    </row>
    <row r="124" s="1" customFormat="1" ht="16.5" customHeight="1">
      <c r="B124" s="46"/>
      <c r="C124" s="221" t="s">
        <v>279</v>
      </c>
      <c r="D124" s="221" t="s">
        <v>137</v>
      </c>
      <c r="E124" s="222" t="s">
        <v>280</v>
      </c>
      <c r="F124" s="223" t="s">
        <v>281</v>
      </c>
      <c r="G124" s="224" t="s">
        <v>159</v>
      </c>
      <c r="H124" s="225">
        <v>25</v>
      </c>
      <c r="I124" s="226"/>
      <c r="J124" s="227">
        <f>ROUND(I124*H124,2)</f>
        <v>0</v>
      </c>
      <c r="K124" s="223" t="s">
        <v>160</v>
      </c>
      <c r="L124" s="72"/>
      <c r="M124" s="228" t="s">
        <v>21</v>
      </c>
      <c r="N124" s="229" t="s">
        <v>45</v>
      </c>
      <c r="O124" s="47"/>
      <c r="P124" s="230">
        <f>O124*H124</f>
        <v>0</v>
      </c>
      <c r="Q124" s="230">
        <v>2.0000000000000002E-05</v>
      </c>
      <c r="R124" s="230">
        <f>Q124*H124</f>
        <v>0.00050000000000000001</v>
      </c>
      <c r="S124" s="230">
        <v>0.0032000000000000002</v>
      </c>
      <c r="T124" s="231">
        <f>S124*H124</f>
        <v>0.080000000000000002</v>
      </c>
      <c r="AR124" s="24" t="s">
        <v>146</v>
      </c>
      <c r="AT124" s="24" t="s">
        <v>137</v>
      </c>
      <c r="AU124" s="24" t="s">
        <v>142</v>
      </c>
      <c r="AY124" s="24" t="s">
        <v>134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142</v>
      </c>
      <c r="BK124" s="232">
        <f>ROUND(I124*H124,2)</f>
        <v>0</v>
      </c>
      <c r="BL124" s="24" t="s">
        <v>146</v>
      </c>
      <c r="BM124" s="24" t="s">
        <v>282</v>
      </c>
    </row>
    <row r="125" s="1" customFormat="1" ht="25.5" customHeight="1">
      <c r="B125" s="46"/>
      <c r="C125" s="221" t="s">
        <v>283</v>
      </c>
      <c r="D125" s="221" t="s">
        <v>137</v>
      </c>
      <c r="E125" s="222" t="s">
        <v>284</v>
      </c>
      <c r="F125" s="223" t="s">
        <v>285</v>
      </c>
      <c r="G125" s="224" t="s">
        <v>189</v>
      </c>
      <c r="H125" s="225">
        <v>30</v>
      </c>
      <c r="I125" s="226"/>
      <c r="J125" s="227">
        <f>ROUND(I125*H125,2)</f>
        <v>0</v>
      </c>
      <c r="K125" s="223" t="s">
        <v>160</v>
      </c>
      <c r="L125" s="72"/>
      <c r="M125" s="228" t="s">
        <v>21</v>
      </c>
      <c r="N125" s="229" t="s">
        <v>45</v>
      </c>
      <c r="O125" s="47"/>
      <c r="P125" s="230">
        <f>O125*H125</f>
        <v>0</v>
      </c>
      <c r="Q125" s="230">
        <v>2.0000000000000002E-05</v>
      </c>
      <c r="R125" s="230">
        <f>Q125*H125</f>
        <v>0.00060000000000000006</v>
      </c>
      <c r="S125" s="230">
        <v>0.00215</v>
      </c>
      <c r="T125" s="231">
        <f>S125*H125</f>
        <v>0.064500000000000002</v>
      </c>
      <c r="AR125" s="24" t="s">
        <v>146</v>
      </c>
      <c r="AT125" s="24" t="s">
        <v>137</v>
      </c>
      <c r="AU125" s="24" t="s">
        <v>142</v>
      </c>
      <c r="AY125" s="24" t="s">
        <v>134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142</v>
      </c>
      <c r="BK125" s="232">
        <f>ROUND(I125*H125,2)</f>
        <v>0</v>
      </c>
      <c r="BL125" s="24" t="s">
        <v>146</v>
      </c>
      <c r="BM125" s="24" t="s">
        <v>286</v>
      </c>
    </row>
    <row r="126" s="1" customFormat="1" ht="16.5" customHeight="1">
      <c r="B126" s="46"/>
      <c r="C126" s="221" t="s">
        <v>287</v>
      </c>
      <c r="D126" s="221" t="s">
        <v>137</v>
      </c>
      <c r="E126" s="222" t="s">
        <v>288</v>
      </c>
      <c r="F126" s="223" t="s">
        <v>289</v>
      </c>
      <c r="G126" s="224" t="s">
        <v>159</v>
      </c>
      <c r="H126" s="225">
        <v>11</v>
      </c>
      <c r="I126" s="226"/>
      <c r="J126" s="227">
        <f>ROUND(I126*H126,2)</f>
        <v>0</v>
      </c>
      <c r="K126" s="223" t="s">
        <v>176</v>
      </c>
      <c r="L126" s="72"/>
      <c r="M126" s="228" t="s">
        <v>21</v>
      </c>
      <c r="N126" s="229" t="s">
        <v>45</v>
      </c>
      <c r="O126" s="47"/>
      <c r="P126" s="230">
        <f>O126*H126</f>
        <v>0</v>
      </c>
      <c r="Q126" s="230">
        <v>0.00067000000000000002</v>
      </c>
      <c r="R126" s="230">
        <f>Q126*H126</f>
        <v>0.0073699999999999998</v>
      </c>
      <c r="S126" s="230">
        <v>0</v>
      </c>
      <c r="T126" s="231">
        <f>S126*H126</f>
        <v>0</v>
      </c>
      <c r="AR126" s="24" t="s">
        <v>146</v>
      </c>
      <c r="AT126" s="24" t="s">
        <v>137</v>
      </c>
      <c r="AU126" s="24" t="s">
        <v>142</v>
      </c>
      <c r="AY126" s="24" t="s">
        <v>134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142</v>
      </c>
      <c r="BK126" s="232">
        <f>ROUND(I126*H126,2)</f>
        <v>0</v>
      </c>
      <c r="BL126" s="24" t="s">
        <v>146</v>
      </c>
      <c r="BM126" s="24" t="s">
        <v>290</v>
      </c>
    </row>
    <row r="127" s="1" customFormat="1" ht="16.5" customHeight="1">
      <c r="B127" s="46"/>
      <c r="C127" s="221" t="s">
        <v>291</v>
      </c>
      <c r="D127" s="221" t="s">
        <v>137</v>
      </c>
      <c r="E127" s="222" t="s">
        <v>292</v>
      </c>
      <c r="F127" s="223" t="s">
        <v>293</v>
      </c>
      <c r="G127" s="224" t="s">
        <v>159</v>
      </c>
      <c r="H127" s="225">
        <v>62</v>
      </c>
      <c r="I127" s="226"/>
      <c r="J127" s="227">
        <f>ROUND(I127*H127,2)</f>
        <v>0</v>
      </c>
      <c r="K127" s="223" t="s">
        <v>176</v>
      </c>
      <c r="L127" s="72"/>
      <c r="M127" s="228" t="s">
        <v>21</v>
      </c>
      <c r="N127" s="229" t="s">
        <v>45</v>
      </c>
      <c r="O127" s="47"/>
      <c r="P127" s="230">
        <f>O127*H127</f>
        <v>0</v>
      </c>
      <c r="Q127" s="230">
        <v>0.00055999999999999995</v>
      </c>
      <c r="R127" s="230">
        <f>Q127*H127</f>
        <v>0.034719999999999994</v>
      </c>
      <c r="S127" s="230">
        <v>0</v>
      </c>
      <c r="T127" s="231">
        <f>S127*H127</f>
        <v>0</v>
      </c>
      <c r="AR127" s="24" t="s">
        <v>146</v>
      </c>
      <c r="AT127" s="24" t="s">
        <v>137</v>
      </c>
      <c r="AU127" s="24" t="s">
        <v>142</v>
      </c>
      <c r="AY127" s="24" t="s">
        <v>134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142</v>
      </c>
      <c r="BK127" s="232">
        <f>ROUND(I127*H127,2)</f>
        <v>0</v>
      </c>
      <c r="BL127" s="24" t="s">
        <v>146</v>
      </c>
      <c r="BM127" s="24" t="s">
        <v>294</v>
      </c>
    </row>
    <row r="128" s="1" customFormat="1" ht="25.5" customHeight="1">
      <c r="B128" s="46"/>
      <c r="C128" s="221" t="s">
        <v>295</v>
      </c>
      <c r="D128" s="221" t="s">
        <v>137</v>
      </c>
      <c r="E128" s="222" t="s">
        <v>296</v>
      </c>
      <c r="F128" s="223" t="s">
        <v>297</v>
      </c>
      <c r="G128" s="224" t="s">
        <v>159</v>
      </c>
      <c r="H128" s="225">
        <v>3</v>
      </c>
      <c r="I128" s="226"/>
      <c r="J128" s="227">
        <f>ROUND(I128*H128,2)</f>
        <v>0</v>
      </c>
      <c r="K128" s="223" t="s">
        <v>176</v>
      </c>
      <c r="L128" s="72"/>
      <c r="M128" s="228" t="s">
        <v>21</v>
      </c>
      <c r="N128" s="229" t="s">
        <v>45</v>
      </c>
      <c r="O128" s="47"/>
      <c r="P128" s="230">
        <f>O128*H128</f>
        <v>0</v>
      </c>
      <c r="Q128" s="230">
        <v>0.00068999999999999997</v>
      </c>
      <c r="R128" s="230">
        <f>Q128*H128</f>
        <v>0.0020699999999999998</v>
      </c>
      <c r="S128" s="230">
        <v>0</v>
      </c>
      <c r="T128" s="231">
        <f>S128*H128</f>
        <v>0</v>
      </c>
      <c r="AR128" s="24" t="s">
        <v>146</v>
      </c>
      <c r="AT128" s="24" t="s">
        <v>137</v>
      </c>
      <c r="AU128" s="24" t="s">
        <v>142</v>
      </c>
      <c r="AY128" s="24" t="s">
        <v>134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142</v>
      </c>
      <c r="BK128" s="232">
        <f>ROUND(I128*H128,2)</f>
        <v>0</v>
      </c>
      <c r="BL128" s="24" t="s">
        <v>146</v>
      </c>
      <c r="BM128" s="24" t="s">
        <v>298</v>
      </c>
    </row>
    <row r="129" s="1" customFormat="1" ht="16.5" customHeight="1">
      <c r="B129" s="46"/>
      <c r="C129" s="233" t="s">
        <v>299</v>
      </c>
      <c r="D129" s="233" t="s">
        <v>167</v>
      </c>
      <c r="E129" s="234" t="s">
        <v>300</v>
      </c>
      <c r="F129" s="235" t="s">
        <v>301</v>
      </c>
      <c r="G129" s="236" t="s">
        <v>302</v>
      </c>
      <c r="H129" s="237">
        <v>8</v>
      </c>
      <c r="I129" s="238"/>
      <c r="J129" s="239">
        <f>ROUND(I129*H129,2)</f>
        <v>0</v>
      </c>
      <c r="K129" s="235" t="s">
        <v>21</v>
      </c>
      <c r="L129" s="240"/>
      <c r="M129" s="241" t="s">
        <v>21</v>
      </c>
      <c r="N129" s="242" t="s">
        <v>45</v>
      </c>
      <c r="O129" s="47"/>
      <c r="P129" s="230">
        <f>O129*H129</f>
        <v>0</v>
      </c>
      <c r="Q129" s="230">
        <v>0.00010000000000000001</v>
      </c>
      <c r="R129" s="230">
        <f>Q129*H129</f>
        <v>0.00080000000000000004</v>
      </c>
      <c r="S129" s="230">
        <v>0</v>
      </c>
      <c r="T129" s="231">
        <f>S129*H129</f>
        <v>0</v>
      </c>
      <c r="AR129" s="24" t="s">
        <v>171</v>
      </c>
      <c r="AT129" s="24" t="s">
        <v>167</v>
      </c>
      <c r="AU129" s="24" t="s">
        <v>142</v>
      </c>
      <c r="AY129" s="24" t="s">
        <v>134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142</v>
      </c>
      <c r="BK129" s="232">
        <f>ROUND(I129*H129,2)</f>
        <v>0</v>
      </c>
      <c r="BL129" s="24" t="s">
        <v>146</v>
      </c>
      <c r="BM129" s="24" t="s">
        <v>303</v>
      </c>
    </row>
    <row r="130" s="1" customFormat="1" ht="16.5" customHeight="1">
      <c r="B130" s="46"/>
      <c r="C130" s="233" t="s">
        <v>141</v>
      </c>
      <c r="D130" s="233" t="s">
        <v>167</v>
      </c>
      <c r="E130" s="234" t="s">
        <v>304</v>
      </c>
      <c r="F130" s="235" t="s">
        <v>305</v>
      </c>
      <c r="G130" s="236" t="s">
        <v>302</v>
      </c>
      <c r="H130" s="237">
        <v>4</v>
      </c>
      <c r="I130" s="238"/>
      <c r="J130" s="239">
        <f>ROUND(I130*H130,2)</f>
        <v>0</v>
      </c>
      <c r="K130" s="235" t="s">
        <v>21</v>
      </c>
      <c r="L130" s="240"/>
      <c r="M130" s="241" t="s">
        <v>21</v>
      </c>
      <c r="N130" s="242" t="s">
        <v>45</v>
      </c>
      <c r="O130" s="47"/>
      <c r="P130" s="230">
        <f>O130*H130</f>
        <v>0</v>
      </c>
      <c r="Q130" s="230">
        <v>0.00010000000000000001</v>
      </c>
      <c r="R130" s="230">
        <f>Q130*H130</f>
        <v>0.00040000000000000002</v>
      </c>
      <c r="S130" s="230">
        <v>0</v>
      </c>
      <c r="T130" s="231">
        <f>S130*H130</f>
        <v>0</v>
      </c>
      <c r="AR130" s="24" t="s">
        <v>171</v>
      </c>
      <c r="AT130" s="24" t="s">
        <v>167</v>
      </c>
      <c r="AU130" s="24" t="s">
        <v>142</v>
      </c>
      <c r="AY130" s="24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142</v>
      </c>
      <c r="BK130" s="232">
        <f>ROUND(I130*H130,2)</f>
        <v>0</v>
      </c>
      <c r="BL130" s="24" t="s">
        <v>146</v>
      </c>
      <c r="BM130" s="24" t="s">
        <v>306</v>
      </c>
    </row>
    <row r="131" s="1" customFormat="1" ht="16.5" customHeight="1">
      <c r="B131" s="46"/>
      <c r="C131" s="233" t="s">
        <v>9</v>
      </c>
      <c r="D131" s="233" t="s">
        <v>167</v>
      </c>
      <c r="E131" s="234" t="s">
        <v>307</v>
      </c>
      <c r="F131" s="235" t="s">
        <v>308</v>
      </c>
      <c r="G131" s="236" t="s">
        <v>302</v>
      </c>
      <c r="H131" s="237">
        <v>8</v>
      </c>
      <c r="I131" s="238"/>
      <c r="J131" s="239">
        <f>ROUND(I131*H131,2)</f>
        <v>0</v>
      </c>
      <c r="K131" s="235" t="s">
        <v>21</v>
      </c>
      <c r="L131" s="240"/>
      <c r="M131" s="241" t="s">
        <v>21</v>
      </c>
      <c r="N131" s="242" t="s">
        <v>45</v>
      </c>
      <c r="O131" s="47"/>
      <c r="P131" s="230">
        <f>O131*H131</f>
        <v>0</v>
      </c>
      <c r="Q131" s="230">
        <v>0.00010000000000000001</v>
      </c>
      <c r="R131" s="230">
        <f>Q131*H131</f>
        <v>0.00080000000000000004</v>
      </c>
      <c r="S131" s="230">
        <v>0</v>
      </c>
      <c r="T131" s="231">
        <f>S131*H131</f>
        <v>0</v>
      </c>
      <c r="AR131" s="24" t="s">
        <v>171</v>
      </c>
      <c r="AT131" s="24" t="s">
        <v>167</v>
      </c>
      <c r="AU131" s="24" t="s">
        <v>142</v>
      </c>
      <c r="AY131" s="24" t="s">
        <v>134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142</v>
      </c>
      <c r="BK131" s="232">
        <f>ROUND(I131*H131,2)</f>
        <v>0</v>
      </c>
      <c r="BL131" s="24" t="s">
        <v>146</v>
      </c>
      <c r="BM131" s="24" t="s">
        <v>309</v>
      </c>
    </row>
    <row r="132" s="1" customFormat="1" ht="16.5" customHeight="1">
      <c r="B132" s="46"/>
      <c r="C132" s="233" t="s">
        <v>310</v>
      </c>
      <c r="D132" s="233" t="s">
        <v>167</v>
      </c>
      <c r="E132" s="234" t="s">
        <v>311</v>
      </c>
      <c r="F132" s="235" t="s">
        <v>312</v>
      </c>
      <c r="G132" s="236" t="s">
        <v>302</v>
      </c>
      <c r="H132" s="237">
        <v>4</v>
      </c>
      <c r="I132" s="238"/>
      <c r="J132" s="239">
        <f>ROUND(I132*H132,2)</f>
        <v>0</v>
      </c>
      <c r="K132" s="235" t="s">
        <v>21</v>
      </c>
      <c r="L132" s="240"/>
      <c r="M132" s="241" t="s">
        <v>21</v>
      </c>
      <c r="N132" s="242" t="s">
        <v>45</v>
      </c>
      <c r="O132" s="47"/>
      <c r="P132" s="230">
        <f>O132*H132</f>
        <v>0</v>
      </c>
      <c r="Q132" s="230">
        <v>0.00010000000000000001</v>
      </c>
      <c r="R132" s="230">
        <f>Q132*H132</f>
        <v>0.00040000000000000002</v>
      </c>
      <c r="S132" s="230">
        <v>0</v>
      </c>
      <c r="T132" s="231">
        <f>S132*H132</f>
        <v>0</v>
      </c>
      <c r="AR132" s="24" t="s">
        <v>171</v>
      </c>
      <c r="AT132" s="24" t="s">
        <v>167</v>
      </c>
      <c r="AU132" s="24" t="s">
        <v>142</v>
      </c>
      <c r="AY132" s="24" t="s">
        <v>134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142</v>
      </c>
      <c r="BK132" s="232">
        <f>ROUND(I132*H132,2)</f>
        <v>0</v>
      </c>
      <c r="BL132" s="24" t="s">
        <v>146</v>
      </c>
      <c r="BM132" s="24" t="s">
        <v>313</v>
      </c>
    </row>
    <row r="133" s="1" customFormat="1" ht="16.5" customHeight="1">
      <c r="B133" s="46"/>
      <c r="C133" s="233" t="s">
        <v>314</v>
      </c>
      <c r="D133" s="233" t="s">
        <v>167</v>
      </c>
      <c r="E133" s="234" t="s">
        <v>315</v>
      </c>
      <c r="F133" s="235" t="s">
        <v>316</v>
      </c>
      <c r="G133" s="236" t="s">
        <v>140</v>
      </c>
      <c r="H133" s="237">
        <v>1</v>
      </c>
      <c r="I133" s="238"/>
      <c r="J133" s="239">
        <f>ROUND(I133*H133,2)</f>
        <v>0</v>
      </c>
      <c r="K133" s="235" t="s">
        <v>21</v>
      </c>
      <c r="L133" s="240"/>
      <c r="M133" s="241" t="s">
        <v>21</v>
      </c>
      <c r="N133" s="242" t="s">
        <v>45</v>
      </c>
      <c r="O133" s="47"/>
      <c r="P133" s="230">
        <f>O133*H133</f>
        <v>0</v>
      </c>
      <c r="Q133" s="230">
        <v>0.00025000000000000001</v>
      </c>
      <c r="R133" s="230">
        <f>Q133*H133</f>
        <v>0.00025000000000000001</v>
      </c>
      <c r="S133" s="230">
        <v>0</v>
      </c>
      <c r="T133" s="231">
        <f>S133*H133</f>
        <v>0</v>
      </c>
      <c r="AR133" s="24" t="s">
        <v>171</v>
      </c>
      <c r="AT133" s="24" t="s">
        <v>167</v>
      </c>
      <c r="AU133" s="24" t="s">
        <v>142</v>
      </c>
      <c r="AY133" s="24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142</v>
      </c>
      <c r="BK133" s="232">
        <f>ROUND(I133*H133,2)</f>
        <v>0</v>
      </c>
      <c r="BL133" s="24" t="s">
        <v>146</v>
      </c>
      <c r="BM133" s="24" t="s">
        <v>317</v>
      </c>
    </row>
    <row r="134" s="1" customFormat="1" ht="16.5" customHeight="1">
      <c r="B134" s="46"/>
      <c r="C134" s="233" t="s">
        <v>318</v>
      </c>
      <c r="D134" s="233" t="s">
        <v>167</v>
      </c>
      <c r="E134" s="234" t="s">
        <v>319</v>
      </c>
      <c r="F134" s="235" t="s">
        <v>320</v>
      </c>
      <c r="G134" s="236" t="s">
        <v>140</v>
      </c>
      <c r="H134" s="237">
        <v>1</v>
      </c>
      <c r="I134" s="238"/>
      <c r="J134" s="239">
        <f>ROUND(I134*H134,2)</f>
        <v>0</v>
      </c>
      <c r="K134" s="235" t="s">
        <v>21</v>
      </c>
      <c r="L134" s="240"/>
      <c r="M134" s="241" t="s">
        <v>21</v>
      </c>
      <c r="N134" s="242" t="s">
        <v>45</v>
      </c>
      <c r="O134" s="47"/>
      <c r="P134" s="230">
        <f>O134*H134</f>
        <v>0</v>
      </c>
      <c r="Q134" s="230">
        <v>0.00025000000000000001</v>
      </c>
      <c r="R134" s="230">
        <f>Q134*H134</f>
        <v>0.00025000000000000001</v>
      </c>
      <c r="S134" s="230">
        <v>0</v>
      </c>
      <c r="T134" s="231">
        <f>S134*H134</f>
        <v>0</v>
      </c>
      <c r="AR134" s="24" t="s">
        <v>171</v>
      </c>
      <c r="AT134" s="24" t="s">
        <v>167</v>
      </c>
      <c r="AU134" s="24" t="s">
        <v>142</v>
      </c>
      <c r="AY134" s="24" t="s">
        <v>134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142</v>
      </c>
      <c r="BK134" s="232">
        <f>ROUND(I134*H134,2)</f>
        <v>0</v>
      </c>
      <c r="BL134" s="24" t="s">
        <v>146</v>
      </c>
      <c r="BM134" s="24" t="s">
        <v>321</v>
      </c>
    </row>
    <row r="135" s="1" customFormat="1" ht="25.5" customHeight="1">
      <c r="B135" s="46"/>
      <c r="C135" s="221" t="s">
        <v>322</v>
      </c>
      <c r="D135" s="221" t="s">
        <v>137</v>
      </c>
      <c r="E135" s="222" t="s">
        <v>323</v>
      </c>
      <c r="F135" s="223" t="s">
        <v>324</v>
      </c>
      <c r="G135" s="224" t="s">
        <v>189</v>
      </c>
      <c r="H135" s="225">
        <v>8</v>
      </c>
      <c r="I135" s="226"/>
      <c r="J135" s="227">
        <f>ROUND(I135*H135,2)</f>
        <v>0</v>
      </c>
      <c r="K135" s="223" t="s">
        <v>176</v>
      </c>
      <c r="L135" s="72"/>
      <c r="M135" s="228" t="s">
        <v>21</v>
      </c>
      <c r="N135" s="229" t="s">
        <v>45</v>
      </c>
      <c r="O135" s="47"/>
      <c r="P135" s="230">
        <f>O135*H135</f>
        <v>0</v>
      </c>
      <c r="Q135" s="230">
        <v>1.0000000000000001E-05</v>
      </c>
      <c r="R135" s="230">
        <f>Q135*H135</f>
        <v>8.0000000000000007E-05</v>
      </c>
      <c r="S135" s="230">
        <v>0</v>
      </c>
      <c r="T135" s="231">
        <f>S135*H135</f>
        <v>0</v>
      </c>
      <c r="AR135" s="24" t="s">
        <v>146</v>
      </c>
      <c r="AT135" s="24" t="s">
        <v>137</v>
      </c>
      <c r="AU135" s="24" t="s">
        <v>142</v>
      </c>
      <c r="AY135" s="24" t="s">
        <v>134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142</v>
      </c>
      <c r="BK135" s="232">
        <f>ROUND(I135*H135,2)</f>
        <v>0</v>
      </c>
      <c r="BL135" s="24" t="s">
        <v>146</v>
      </c>
      <c r="BM135" s="24" t="s">
        <v>325</v>
      </c>
    </row>
    <row r="136" s="1" customFormat="1" ht="25.5" customHeight="1">
      <c r="B136" s="46"/>
      <c r="C136" s="221" t="s">
        <v>326</v>
      </c>
      <c r="D136" s="221" t="s">
        <v>137</v>
      </c>
      <c r="E136" s="222" t="s">
        <v>327</v>
      </c>
      <c r="F136" s="223" t="s">
        <v>328</v>
      </c>
      <c r="G136" s="224" t="s">
        <v>189</v>
      </c>
      <c r="H136" s="225">
        <v>4</v>
      </c>
      <c r="I136" s="226"/>
      <c r="J136" s="227">
        <f>ROUND(I136*H136,2)</f>
        <v>0</v>
      </c>
      <c r="K136" s="223" t="s">
        <v>160</v>
      </c>
      <c r="L136" s="72"/>
      <c r="M136" s="228" t="s">
        <v>21</v>
      </c>
      <c r="N136" s="229" t="s">
        <v>45</v>
      </c>
      <c r="O136" s="47"/>
      <c r="P136" s="230">
        <f>O136*H136</f>
        <v>0</v>
      </c>
      <c r="Q136" s="230">
        <v>1.0000000000000001E-05</v>
      </c>
      <c r="R136" s="230">
        <f>Q136*H136</f>
        <v>4.0000000000000003E-05</v>
      </c>
      <c r="S136" s="230">
        <v>0</v>
      </c>
      <c r="T136" s="231">
        <f>S136*H136</f>
        <v>0</v>
      </c>
      <c r="AR136" s="24" t="s">
        <v>146</v>
      </c>
      <c r="AT136" s="24" t="s">
        <v>137</v>
      </c>
      <c r="AU136" s="24" t="s">
        <v>142</v>
      </c>
      <c r="AY136" s="24" t="s">
        <v>134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142</v>
      </c>
      <c r="BK136" s="232">
        <f>ROUND(I136*H136,2)</f>
        <v>0</v>
      </c>
      <c r="BL136" s="24" t="s">
        <v>146</v>
      </c>
      <c r="BM136" s="24" t="s">
        <v>329</v>
      </c>
    </row>
    <row r="137" s="1" customFormat="1" ht="25.5" customHeight="1">
      <c r="B137" s="46"/>
      <c r="C137" s="221" t="s">
        <v>330</v>
      </c>
      <c r="D137" s="221" t="s">
        <v>137</v>
      </c>
      <c r="E137" s="222" t="s">
        <v>331</v>
      </c>
      <c r="F137" s="223" t="s">
        <v>332</v>
      </c>
      <c r="G137" s="224" t="s">
        <v>189</v>
      </c>
      <c r="H137" s="225">
        <v>2</v>
      </c>
      <c r="I137" s="226"/>
      <c r="J137" s="227">
        <f>ROUND(I137*H137,2)</f>
        <v>0</v>
      </c>
      <c r="K137" s="223" t="s">
        <v>176</v>
      </c>
      <c r="L137" s="72"/>
      <c r="M137" s="228" t="s">
        <v>21</v>
      </c>
      <c r="N137" s="229" t="s">
        <v>45</v>
      </c>
      <c r="O137" s="47"/>
      <c r="P137" s="230">
        <f>O137*H137</f>
        <v>0</v>
      </c>
      <c r="Q137" s="230">
        <v>3.0000000000000001E-05</v>
      </c>
      <c r="R137" s="230">
        <f>Q137*H137</f>
        <v>6.0000000000000002E-05</v>
      </c>
      <c r="S137" s="230">
        <v>0</v>
      </c>
      <c r="T137" s="231">
        <f>S137*H137</f>
        <v>0</v>
      </c>
      <c r="AR137" s="24" t="s">
        <v>146</v>
      </c>
      <c r="AT137" s="24" t="s">
        <v>137</v>
      </c>
      <c r="AU137" s="24" t="s">
        <v>142</v>
      </c>
      <c r="AY137" s="24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142</v>
      </c>
      <c r="BK137" s="232">
        <f>ROUND(I137*H137,2)</f>
        <v>0</v>
      </c>
      <c r="BL137" s="24" t="s">
        <v>146</v>
      </c>
      <c r="BM137" s="24" t="s">
        <v>333</v>
      </c>
    </row>
    <row r="138" s="1" customFormat="1" ht="16.5" customHeight="1">
      <c r="B138" s="46"/>
      <c r="C138" s="221" t="s">
        <v>334</v>
      </c>
      <c r="D138" s="221" t="s">
        <v>137</v>
      </c>
      <c r="E138" s="222" t="s">
        <v>335</v>
      </c>
      <c r="F138" s="223" t="s">
        <v>336</v>
      </c>
      <c r="G138" s="224" t="s">
        <v>159</v>
      </c>
      <c r="H138" s="225">
        <v>76</v>
      </c>
      <c r="I138" s="226"/>
      <c r="J138" s="227">
        <f>ROUND(I138*H138,2)</f>
        <v>0</v>
      </c>
      <c r="K138" s="223" t="s">
        <v>21</v>
      </c>
      <c r="L138" s="72"/>
      <c r="M138" s="228" t="s">
        <v>21</v>
      </c>
      <c r="N138" s="229" t="s">
        <v>45</v>
      </c>
      <c r="O138" s="47"/>
      <c r="P138" s="230">
        <f>O138*H138</f>
        <v>0</v>
      </c>
      <c r="Q138" s="230">
        <v>0.0019200000000000001</v>
      </c>
      <c r="R138" s="230">
        <f>Q138*H138</f>
        <v>0.14591999999999999</v>
      </c>
      <c r="S138" s="230">
        <v>0</v>
      </c>
      <c r="T138" s="231">
        <f>S138*H138</f>
        <v>0</v>
      </c>
      <c r="AR138" s="24" t="s">
        <v>146</v>
      </c>
      <c r="AT138" s="24" t="s">
        <v>137</v>
      </c>
      <c r="AU138" s="24" t="s">
        <v>142</v>
      </c>
      <c r="AY138" s="24" t="s">
        <v>134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142</v>
      </c>
      <c r="BK138" s="232">
        <f>ROUND(I138*H138,2)</f>
        <v>0</v>
      </c>
      <c r="BL138" s="24" t="s">
        <v>146</v>
      </c>
      <c r="BM138" s="24" t="s">
        <v>337</v>
      </c>
    </row>
    <row r="139" s="1" customFormat="1" ht="25.5" customHeight="1">
      <c r="B139" s="46"/>
      <c r="C139" s="221" t="s">
        <v>338</v>
      </c>
      <c r="D139" s="221" t="s">
        <v>137</v>
      </c>
      <c r="E139" s="222" t="s">
        <v>339</v>
      </c>
      <c r="F139" s="223" t="s">
        <v>340</v>
      </c>
      <c r="G139" s="224" t="s">
        <v>246</v>
      </c>
      <c r="H139" s="225">
        <v>0.17499999999999999</v>
      </c>
      <c r="I139" s="226"/>
      <c r="J139" s="227">
        <f>ROUND(I139*H139,2)</f>
        <v>0</v>
      </c>
      <c r="K139" s="223" t="s">
        <v>160</v>
      </c>
      <c r="L139" s="72"/>
      <c r="M139" s="228" t="s">
        <v>21</v>
      </c>
      <c r="N139" s="229" t="s">
        <v>45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146</v>
      </c>
      <c r="AT139" s="24" t="s">
        <v>137</v>
      </c>
      <c r="AU139" s="24" t="s">
        <v>142</v>
      </c>
      <c r="AY139" s="24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142</v>
      </c>
      <c r="BK139" s="232">
        <f>ROUND(I139*H139,2)</f>
        <v>0</v>
      </c>
      <c r="BL139" s="24" t="s">
        <v>146</v>
      </c>
      <c r="BM139" s="24" t="s">
        <v>341</v>
      </c>
    </row>
    <row r="140" s="1" customFormat="1" ht="38.25" customHeight="1">
      <c r="B140" s="46"/>
      <c r="C140" s="221" t="s">
        <v>342</v>
      </c>
      <c r="D140" s="221" t="s">
        <v>137</v>
      </c>
      <c r="E140" s="222" t="s">
        <v>343</v>
      </c>
      <c r="F140" s="223" t="s">
        <v>344</v>
      </c>
      <c r="G140" s="224" t="s">
        <v>193</v>
      </c>
      <c r="H140" s="243"/>
      <c r="I140" s="226"/>
      <c r="J140" s="227">
        <f>ROUND(I140*H140,2)</f>
        <v>0</v>
      </c>
      <c r="K140" s="223" t="s">
        <v>176</v>
      </c>
      <c r="L140" s="72"/>
      <c r="M140" s="228" t="s">
        <v>21</v>
      </c>
      <c r="N140" s="229" t="s">
        <v>45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146</v>
      </c>
      <c r="AT140" s="24" t="s">
        <v>137</v>
      </c>
      <c r="AU140" s="24" t="s">
        <v>142</v>
      </c>
      <c r="AY140" s="24" t="s">
        <v>134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142</v>
      </c>
      <c r="BK140" s="232">
        <f>ROUND(I140*H140,2)</f>
        <v>0</v>
      </c>
      <c r="BL140" s="24" t="s">
        <v>146</v>
      </c>
      <c r="BM140" s="24" t="s">
        <v>345</v>
      </c>
    </row>
    <row r="141" s="10" customFormat="1" ht="29.88" customHeight="1">
      <c r="B141" s="205"/>
      <c r="C141" s="206"/>
      <c r="D141" s="207" t="s">
        <v>72</v>
      </c>
      <c r="E141" s="219" t="s">
        <v>346</v>
      </c>
      <c r="F141" s="219" t="s">
        <v>347</v>
      </c>
      <c r="G141" s="206"/>
      <c r="H141" s="206"/>
      <c r="I141" s="209"/>
      <c r="J141" s="220">
        <f>BK141</f>
        <v>0</v>
      </c>
      <c r="K141" s="206"/>
      <c r="L141" s="211"/>
      <c r="M141" s="212"/>
      <c r="N141" s="213"/>
      <c r="O141" s="213"/>
      <c r="P141" s="214">
        <f>SUM(P142:P159)</f>
        <v>0</v>
      </c>
      <c r="Q141" s="213"/>
      <c r="R141" s="214">
        <f>SUM(R142:R159)</f>
        <v>0.0087800000000000013</v>
      </c>
      <c r="S141" s="213"/>
      <c r="T141" s="215">
        <f>SUM(T142:T159)</f>
        <v>0.0084499999999999992</v>
      </c>
      <c r="AR141" s="216" t="s">
        <v>142</v>
      </c>
      <c r="AT141" s="217" t="s">
        <v>72</v>
      </c>
      <c r="AU141" s="217" t="s">
        <v>81</v>
      </c>
      <c r="AY141" s="216" t="s">
        <v>134</v>
      </c>
      <c r="BK141" s="218">
        <f>SUM(BK142:BK159)</f>
        <v>0</v>
      </c>
    </row>
    <row r="142" s="1" customFormat="1" ht="16.5" customHeight="1">
      <c r="B142" s="46"/>
      <c r="C142" s="221" t="s">
        <v>348</v>
      </c>
      <c r="D142" s="221" t="s">
        <v>137</v>
      </c>
      <c r="E142" s="222" t="s">
        <v>349</v>
      </c>
      <c r="F142" s="223" t="s">
        <v>350</v>
      </c>
      <c r="G142" s="224" t="s">
        <v>189</v>
      </c>
      <c r="H142" s="225">
        <v>1</v>
      </c>
      <c r="I142" s="226"/>
      <c r="J142" s="227">
        <f>ROUND(I142*H142,2)</f>
        <v>0</v>
      </c>
      <c r="K142" s="223" t="s">
        <v>160</v>
      </c>
      <c r="L142" s="72"/>
      <c r="M142" s="228" t="s">
        <v>21</v>
      </c>
      <c r="N142" s="229" t="s">
        <v>45</v>
      </c>
      <c r="O142" s="47"/>
      <c r="P142" s="230">
        <f>O142*H142</f>
        <v>0</v>
      </c>
      <c r="Q142" s="230">
        <v>4.0000000000000003E-05</v>
      </c>
      <c r="R142" s="230">
        <f>Q142*H142</f>
        <v>4.0000000000000003E-05</v>
      </c>
      <c r="S142" s="230">
        <v>0.00044999999999999999</v>
      </c>
      <c r="T142" s="231">
        <f>S142*H142</f>
        <v>0.00044999999999999999</v>
      </c>
      <c r="AR142" s="24" t="s">
        <v>146</v>
      </c>
      <c r="AT142" s="24" t="s">
        <v>137</v>
      </c>
      <c r="AU142" s="24" t="s">
        <v>142</v>
      </c>
      <c r="AY142" s="24" t="s">
        <v>134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142</v>
      </c>
      <c r="BK142" s="232">
        <f>ROUND(I142*H142,2)</f>
        <v>0</v>
      </c>
      <c r="BL142" s="24" t="s">
        <v>146</v>
      </c>
      <c r="BM142" s="24" t="s">
        <v>351</v>
      </c>
    </row>
    <row r="143" s="1" customFormat="1" ht="16.5" customHeight="1">
      <c r="B143" s="46"/>
      <c r="C143" s="221" t="s">
        <v>352</v>
      </c>
      <c r="D143" s="221" t="s">
        <v>137</v>
      </c>
      <c r="E143" s="222" t="s">
        <v>353</v>
      </c>
      <c r="F143" s="223" t="s">
        <v>354</v>
      </c>
      <c r="G143" s="224" t="s">
        <v>189</v>
      </c>
      <c r="H143" s="225">
        <v>1</v>
      </c>
      <c r="I143" s="226"/>
      <c r="J143" s="227">
        <f>ROUND(I143*H143,2)</f>
        <v>0</v>
      </c>
      <c r="K143" s="223" t="s">
        <v>160</v>
      </c>
      <c r="L143" s="72"/>
      <c r="M143" s="228" t="s">
        <v>21</v>
      </c>
      <c r="N143" s="229" t="s">
        <v>45</v>
      </c>
      <c r="O143" s="47"/>
      <c r="P143" s="230">
        <f>O143*H143</f>
        <v>0</v>
      </c>
      <c r="Q143" s="230">
        <v>6.0000000000000002E-05</v>
      </c>
      <c r="R143" s="230">
        <f>Q143*H143</f>
        <v>6.0000000000000002E-05</v>
      </c>
      <c r="S143" s="230">
        <v>0.0011000000000000001</v>
      </c>
      <c r="T143" s="231">
        <f>S143*H143</f>
        <v>0.0011000000000000001</v>
      </c>
      <c r="AR143" s="24" t="s">
        <v>146</v>
      </c>
      <c r="AT143" s="24" t="s">
        <v>137</v>
      </c>
      <c r="AU143" s="24" t="s">
        <v>142</v>
      </c>
      <c r="AY143" s="24" t="s">
        <v>134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142</v>
      </c>
      <c r="BK143" s="232">
        <f>ROUND(I143*H143,2)</f>
        <v>0</v>
      </c>
      <c r="BL143" s="24" t="s">
        <v>146</v>
      </c>
      <c r="BM143" s="24" t="s">
        <v>355</v>
      </c>
    </row>
    <row r="144" s="1" customFormat="1" ht="16.5" customHeight="1">
      <c r="B144" s="46"/>
      <c r="C144" s="221" t="s">
        <v>356</v>
      </c>
      <c r="D144" s="221" t="s">
        <v>137</v>
      </c>
      <c r="E144" s="222" t="s">
        <v>357</v>
      </c>
      <c r="F144" s="223" t="s">
        <v>358</v>
      </c>
      <c r="G144" s="224" t="s">
        <v>189</v>
      </c>
      <c r="H144" s="225">
        <v>8</v>
      </c>
      <c r="I144" s="226"/>
      <c r="J144" s="227">
        <f>ROUND(I144*H144,2)</f>
        <v>0</v>
      </c>
      <c r="K144" s="223" t="s">
        <v>160</v>
      </c>
      <c r="L144" s="72"/>
      <c r="M144" s="228" t="s">
        <v>21</v>
      </c>
      <c r="N144" s="229" t="s">
        <v>45</v>
      </c>
      <c r="O144" s="47"/>
      <c r="P144" s="230">
        <f>O144*H144</f>
        <v>0</v>
      </c>
      <c r="Q144" s="230">
        <v>9.0000000000000006E-05</v>
      </c>
      <c r="R144" s="230">
        <f>Q144*H144</f>
        <v>0.00072000000000000005</v>
      </c>
      <c r="S144" s="230">
        <v>0.00044999999999999999</v>
      </c>
      <c r="T144" s="231">
        <f>S144*H144</f>
        <v>0.0035999999999999999</v>
      </c>
      <c r="AR144" s="24" t="s">
        <v>146</v>
      </c>
      <c r="AT144" s="24" t="s">
        <v>137</v>
      </c>
      <c r="AU144" s="24" t="s">
        <v>142</v>
      </c>
      <c r="AY144" s="24" t="s">
        <v>134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142</v>
      </c>
      <c r="BK144" s="232">
        <f>ROUND(I144*H144,2)</f>
        <v>0</v>
      </c>
      <c r="BL144" s="24" t="s">
        <v>146</v>
      </c>
      <c r="BM144" s="24" t="s">
        <v>359</v>
      </c>
    </row>
    <row r="145" s="1" customFormat="1" ht="16.5" customHeight="1">
      <c r="B145" s="46"/>
      <c r="C145" s="221" t="s">
        <v>360</v>
      </c>
      <c r="D145" s="221" t="s">
        <v>137</v>
      </c>
      <c r="E145" s="222" t="s">
        <v>361</v>
      </c>
      <c r="F145" s="223" t="s">
        <v>362</v>
      </c>
      <c r="G145" s="224" t="s">
        <v>189</v>
      </c>
      <c r="H145" s="225">
        <v>3</v>
      </c>
      <c r="I145" s="226"/>
      <c r="J145" s="227">
        <f>ROUND(I145*H145,2)</f>
        <v>0</v>
      </c>
      <c r="K145" s="223" t="s">
        <v>160</v>
      </c>
      <c r="L145" s="72"/>
      <c r="M145" s="228" t="s">
        <v>21</v>
      </c>
      <c r="N145" s="229" t="s">
        <v>45</v>
      </c>
      <c r="O145" s="47"/>
      <c r="P145" s="230">
        <f>O145*H145</f>
        <v>0</v>
      </c>
      <c r="Q145" s="230">
        <v>0.00012999999999999999</v>
      </c>
      <c r="R145" s="230">
        <f>Q145*H145</f>
        <v>0.00038999999999999994</v>
      </c>
      <c r="S145" s="230">
        <v>0.0011000000000000001</v>
      </c>
      <c r="T145" s="231">
        <f>S145*H145</f>
        <v>0.0033</v>
      </c>
      <c r="AR145" s="24" t="s">
        <v>146</v>
      </c>
      <c r="AT145" s="24" t="s">
        <v>137</v>
      </c>
      <c r="AU145" s="24" t="s">
        <v>142</v>
      </c>
      <c r="AY145" s="24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142</v>
      </c>
      <c r="BK145" s="232">
        <f>ROUND(I145*H145,2)</f>
        <v>0</v>
      </c>
      <c r="BL145" s="24" t="s">
        <v>146</v>
      </c>
      <c r="BM145" s="24" t="s">
        <v>363</v>
      </c>
    </row>
    <row r="146" s="1" customFormat="1" ht="16.5" customHeight="1">
      <c r="B146" s="46"/>
      <c r="C146" s="221" t="s">
        <v>364</v>
      </c>
      <c r="D146" s="221" t="s">
        <v>137</v>
      </c>
      <c r="E146" s="222" t="s">
        <v>365</v>
      </c>
      <c r="F146" s="223" t="s">
        <v>366</v>
      </c>
      <c r="G146" s="224" t="s">
        <v>189</v>
      </c>
      <c r="H146" s="225">
        <v>6</v>
      </c>
      <c r="I146" s="226"/>
      <c r="J146" s="227">
        <f>ROUND(I146*H146,2)</f>
        <v>0</v>
      </c>
      <c r="K146" s="223" t="s">
        <v>21</v>
      </c>
      <c r="L146" s="72"/>
      <c r="M146" s="228" t="s">
        <v>21</v>
      </c>
      <c r="N146" s="229" t="s">
        <v>45</v>
      </c>
      <c r="O146" s="47"/>
      <c r="P146" s="230">
        <f>O146*H146</f>
        <v>0</v>
      </c>
      <c r="Q146" s="230">
        <v>3.0000000000000001E-05</v>
      </c>
      <c r="R146" s="230">
        <f>Q146*H146</f>
        <v>0.00018000000000000001</v>
      </c>
      <c r="S146" s="230">
        <v>0</v>
      </c>
      <c r="T146" s="231">
        <f>S146*H146</f>
        <v>0</v>
      </c>
      <c r="AR146" s="24" t="s">
        <v>146</v>
      </c>
      <c r="AT146" s="24" t="s">
        <v>137</v>
      </c>
      <c r="AU146" s="24" t="s">
        <v>142</v>
      </c>
      <c r="AY146" s="24" t="s">
        <v>134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142</v>
      </c>
      <c r="BK146" s="232">
        <f>ROUND(I146*H146,2)</f>
        <v>0</v>
      </c>
      <c r="BL146" s="24" t="s">
        <v>146</v>
      </c>
      <c r="BM146" s="24" t="s">
        <v>367</v>
      </c>
    </row>
    <row r="147" s="1" customFormat="1" ht="16.5" customHeight="1">
      <c r="B147" s="46"/>
      <c r="C147" s="221" t="s">
        <v>368</v>
      </c>
      <c r="D147" s="221" t="s">
        <v>137</v>
      </c>
      <c r="E147" s="222" t="s">
        <v>369</v>
      </c>
      <c r="F147" s="223" t="s">
        <v>370</v>
      </c>
      <c r="G147" s="224" t="s">
        <v>189</v>
      </c>
      <c r="H147" s="225">
        <v>2</v>
      </c>
      <c r="I147" s="226"/>
      <c r="J147" s="227">
        <f>ROUND(I147*H147,2)</f>
        <v>0</v>
      </c>
      <c r="K147" s="223" t="s">
        <v>21</v>
      </c>
      <c r="L147" s="72"/>
      <c r="M147" s="228" t="s">
        <v>21</v>
      </c>
      <c r="N147" s="229" t="s">
        <v>45</v>
      </c>
      <c r="O147" s="47"/>
      <c r="P147" s="230">
        <f>O147*H147</f>
        <v>0</v>
      </c>
      <c r="Q147" s="230">
        <v>3.0000000000000001E-05</v>
      </c>
      <c r="R147" s="230">
        <f>Q147*H147</f>
        <v>6.0000000000000002E-05</v>
      </c>
      <c r="S147" s="230">
        <v>0</v>
      </c>
      <c r="T147" s="231">
        <f>S147*H147</f>
        <v>0</v>
      </c>
      <c r="AR147" s="24" t="s">
        <v>146</v>
      </c>
      <c r="AT147" s="24" t="s">
        <v>137</v>
      </c>
      <c r="AU147" s="24" t="s">
        <v>142</v>
      </c>
      <c r="AY147" s="24" t="s">
        <v>134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142</v>
      </c>
      <c r="BK147" s="232">
        <f>ROUND(I147*H147,2)</f>
        <v>0</v>
      </c>
      <c r="BL147" s="24" t="s">
        <v>146</v>
      </c>
      <c r="BM147" s="24" t="s">
        <v>371</v>
      </c>
    </row>
    <row r="148" s="1" customFormat="1" ht="25.5" customHeight="1">
      <c r="B148" s="46"/>
      <c r="C148" s="233" t="s">
        <v>372</v>
      </c>
      <c r="D148" s="233" t="s">
        <v>167</v>
      </c>
      <c r="E148" s="234" t="s">
        <v>373</v>
      </c>
      <c r="F148" s="235" t="s">
        <v>374</v>
      </c>
      <c r="G148" s="236" t="s">
        <v>302</v>
      </c>
      <c r="H148" s="237">
        <v>1</v>
      </c>
      <c r="I148" s="238"/>
      <c r="J148" s="239">
        <f>ROUND(I148*H148,2)</f>
        <v>0</v>
      </c>
      <c r="K148" s="235" t="s">
        <v>21</v>
      </c>
      <c r="L148" s="240"/>
      <c r="M148" s="241" t="s">
        <v>21</v>
      </c>
      <c r="N148" s="242" t="s">
        <v>45</v>
      </c>
      <c r="O148" s="47"/>
      <c r="P148" s="230">
        <f>O148*H148</f>
        <v>0</v>
      </c>
      <c r="Q148" s="230">
        <v>0.00050000000000000001</v>
      </c>
      <c r="R148" s="230">
        <f>Q148*H148</f>
        <v>0.00050000000000000001</v>
      </c>
      <c r="S148" s="230">
        <v>0</v>
      </c>
      <c r="T148" s="231">
        <f>S148*H148</f>
        <v>0</v>
      </c>
      <c r="AR148" s="24" t="s">
        <v>171</v>
      </c>
      <c r="AT148" s="24" t="s">
        <v>167</v>
      </c>
      <c r="AU148" s="24" t="s">
        <v>142</v>
      </c>
      <c r="AY148" s="24" t="s">
        <v>134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142</v>
      </c>
      <c r="BK148" s="232">
        <f>ROUND(I148*H148,2)</f>
        <v>0</v>
      </c>
      <c r="BL148" s="24" t="s">
        <v>146</v>
      </c>
      <c r="BM148" s="24" t="s">
        <v>375</v>
      </c>
    </row>
    <row r="149" s="1" customFormat="1" ht="16.5" customHeight="1">
      <c r="B149" s="46"/>
      <c r="C149" s="233" t="s">
        <v>376</v>
      </c>
      <c r="D149" s="233" t="s">
        <v>167</v>
      </c>
      <c r="E149" s="234" t="s">
        <v>377</v>
      </c>
      <c r="F149" s="235" t="s">
        <v>378</v>
      </c>
      <c r="G149" s="236" t="s">
        <v>302</v>
      </c>
      <c r="H149" s="237">
        <v>1</v>
      </c>
      <c r="I149" s="238"/>
      <c r="J149" s="239">
        <f>ROUND(I149*H149,2)</f>
        <v>0</v>
      </c>
      <c r="K149" s="235" t="s">
        <v>21</v>
      </c>
      <c r="L149" s="240"/>
      <c r="M149" s="241" t="s">
        <v>21</v>
      </c>
      <c r="N149" s="242" t="s">
        <v>45</v>
      </c>
      <c r="O149" s="47"/>
      <c r="P149" s="230">
        <f>O149*H149</f>
        <v>0</v>
      </c>
      <c r="Q149" s="230">
        <v>5.0000000000000002E-05</v>
      </c>
      <c r="R149" s="230">
        <f>Q149*H149</f>
        <v>5.0000000000000002E-05</v>
      </c>
      <c r="S149" s="230">
        <v>0</v>
      </c>
      <c r="T149" s="231">
        <f>S149*H149</f>
        <v>0</v>
      </c>
      <c r="AR149" s="24" t="s">
        <v>171</v>
      </c>
      <c r="AT149" s="24" t="s">
        <v>167</v>
      </c>
      <c r="AU149" s="24" t="s">
        <v>142</v>
      </c>
      <c r="AY149" s="24" t="s">
        <v>134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142</v>
      </c>
      <c r="BK149" s="232">
        <f>ROUND(I149*H149,2)</f>
        <v>0</v>
      </c>
      <c r="BL149" s="24" t="s">
        <v>146</v>
      </c>
      <c r="BM149" s="24" t="s">
        <v>379</v>
      </c>
    </row>
    <row r="150" s="1" customFormat="1" ht="25.5" customHeight="1">
      <c r="B150" s="46"/>
      <c r="C150" s="221" t="s">
        <v>171</v>
      </c>
      <c r="D150" s="221" t="s">
        <v>137</v>
      </c>
      <c r="E150" s="222" t="s">
        <v>380</v>
      </c>
      <c r="F150" s="223" t="s">
        <v>381</v>
      </c>
      <c r="G150" s="224" t="s">
        <v>189</v>
      </c>
      <c r="H150" s="225">
        <v>4</v>
      </c>
      <c r="I150" s="226"/>
      <c r="J150" s="227">
        <f>ROUND(I150*H150,2)</f>
        <v>0</v>
      </c>
      <c r="K150" s="223" t="s">
        <v>176</v>
      </c>
      <c r="L150" s="72"/>
      <c r="M150" s="228" t="s">
        <v>21</v>
      </c>
      <c r="N150" s="229" t="s">
        <v>45</v>
      </c>
      <c r="O150" s="47"/>
      <c r="P150" s="230">
        <f>O150*H150</f>
        <v>0</v>
      </c>
      <c r="Q150" s="230">
        <v>0.00014999999999999999</v>
      </c>
      <c r="R150" s="230">
        <f>Q150*H150</f>
        <v>0.00059999999999999995</v>
      </c>
      <c r="S150" s="230">
        <v>0</v>
      </c>
      <c r="T150" s="231">
        <f>S150*H150</f>
        <v>0</v>
      </c>
      <c r="AR150" s="24" t="s">
        <v>146</v>
      </c>
      <c r="AT150" s="24" t="s">
        <v>137</v>
      </c>
      <c r="AU150" s="24" t="s">
        <v>142</v>
      </c>
      <c r="AY150" s="24" t="s">
        <v>134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142</v>
      </c>
      <c r="BK150" s="232">
        <f>ROUND(I150*H150,2)</f>
        <v>0</v>
      </c>
      <c r="BL150" s="24" t="s">
        <v>146</v>
      </c>
      <c r="BM150" s="24" t="s">
        <v>382</v>
      </c>
    </row>
    <row r="151" s="1" customFormat="1" ht="25.5" customHeight="1">
      <c r="B151" s="46"/>
      <c r="C151" s="221" t="s">
        <v>383</v>
      </c>
      <c r="D151" s="221" t="s">
        <v>137</v>
      </c>
      <c r="E151" s="222" t="s">
        <v>384</v>
      </c>
      <c r="F151" s="223" t="s">
        <v>385</v>
      </c>
      <c r="G151" s="224" t="s">
        <v>189</v>
      </c>
      <c r="H151" s="225">
        <v>1</v>
      </c>
      <c r="I151" s="226"/>
      <c r="J151" s="227">
        <f>ROUND(I151*H151,2)</f>
        <v>0</v>
      </c>
      <c r="K151" s="223" t="s">
        <v>21</v>
      </c>
      <c r="L151" s="72"/>
      <c r="M151" s="228" t="s">
        <v>21</v>
      </c>
      <c r="N151" s="229" t="s">
        <v>45</v>
      </c>
      <c r="O151" s="47"/>
      <c r="P151" s="230">
        <f>O151*H151</f>
        <v>0</v>
      </c>
      <c r="Q151" s="230">
        <v>0.00012</v>
      </c>
      <c r="R151" s="230">
        <f>Q151*H151</f>
        <v>0.00012</v>
      </c>
      <c r="S151" s="230">
        <v>0</v>
      </c>
      <c r="T151" s="231">
        <f>S151*H151</f>
        <v>0</v>
      </c>
      <c r="AR151" s="24" t="s">
        <v>146</v>
      </c>
      <c r="AT151" s="24" t="s">
        <v>137</v>
      </c>
      <c r="AU151" s="24" t="s">
        <v>142</v>
      </c>
      <c r="AY151" s="24" t="s">
        <v>134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142</v>
      </c>
      <c r="BK151" s="232">
        <f>ROUND(I151*H151,2)</f>
        <v>0</v>
      </c>
      <c r="BL151" s="24" t="s">
        <v>146</v>
      </c>
      <c r="BM151" s="24" t="s">
        <v>386</v>
      </c>
    </row>
    <row r="152" s="1" customFormat="1" ht="25.5" customHeight="1">
      <c r="B152" s="46"/>
      <c r="C152" s="221" t="s">
        <v>387</v>
      </c>
      <c r="D152" s="221" t="s">
        <v>137</v>
      </c>
      <c r="E152" s="222" t="s">
        <v>388</v>
      </c>
      <c r="F152" s="223" t="s">
        <v>389</v>
      </c>
      <c r="G152" s="224" t="s">
        <v>189</v>
      </c>
      <c r="H152" s="225">
        <v>5</v>
      </c>
      <c r="I152" s="226"/>
      <c r="J152" s="227">
        <f>ROUND(I152*H152,2)</f>
        <v>0</v>
      </c>
      <c r="K152" s="223" t="s">
        <v>176</v>
      </c>
      <c r="L152" s="72"/>
      <c r="M152" s="228" t="s">
        <v>21</v>
      </c>
      <c r="N152" s="229" t="s">
        <v>45</v>
      </c>
      <c r="O152" s="47"/>
      <c r="P152" s="230">
        <f>O152*H152</f>
        <v>0</v>
      </c>
      <c r="Q152" s="230">
        <v>0.00076999999999999996</v>
      </c>
      <c r="R152" s="230">
        <f>Q152*H152</f>
        <v>0.0038499999999999997</v>
      </c>
      <c r="S152" s="230">
        <v>0</v>
      </c>
      <c r="T152" s="231">
        <f>S152*H152</f>
        <v>0</v>
      </c>
      <c r="AR152" s="24" t="s">
        <v>146</v>
      </c>
      <c r="AT152" s="24" t="s">
        <v>137</v>
      </c>
      <c r="AU152" s="24" t="s">
        <v>142</v>
      </c>
      <c r="AY152" s="24" t="s">
        <v>134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142</v>
      </c>
      <c r="BK152" s="232">
        <f>ROUND(I152*H152,2)</f>
        <v>0</v>
      </c>
      <c r="BL152" s="24" t="s">
        <v>146</v>
      </c>
      <c r="BM152" s="24" t="s">
        <v>390</v>
      </c>
    </row>
    <row r="153" s="1" customFormat="1" ht="16.5" customHeight="1">
      <c r="B153" s="46"/>
      <c r="C153" s="221" t="s">
        <v>391</v>
      </c>
      <c r="D153" s="221" t="s">
        <v>137</v>
      </c>
      <c r="E153" s="222" t="s">
        <v>392</v>
      </c>
      <c r="F153" s="223" t="s">
        <v>393</v>
      </c>
      <c r="G153" s="224" t="s">
        <v>189</v>
      </c>
      <c r="H153" s="225">
        <v>2</v>
      </c>
      <c r="I153" s="226"/>
      <c r="J153" s="227">
        <f>ROUND(I153*H153,2)</f>
        <v>0</v>
      </c>
      <c r="K153" s="223" t="s">
        <v>170</v>
      </c>
      <c r="L153" s="72"/>
      <c r="M153" s="228" t="s">
        <v>21</v>
      </c>
      <c r="N153" s="229" t="s">
        <v>45</v>
      </c>
      <c r="O153" s="47"/>
      <c r="P153" s="230">
        <f>O153*H153</f>
        <v>0</v>
      </c>
      <c r="Q153" s="230">
        <v>0.00022000000000000001</v>
      </c>
      <c r="R153" s="230">
        <f>Q153*H153</f>
        <v>0.00044000000000000002</v>
      </c>
      <c r="S153" s="230">
        <v>0</v>
      </c>
      <c r="T153" s="231">
        <f>S153*H153</f>
        <v>0</v>
      </c>
      <c r="AR153" s="24" t="s">
        <v>146</v>
      </c>
      <c r="AT153" s="24" t="s">
        <v>137</v>
      </c>
      <c r="AU153" s="24" t="s">
        <v>142</v>
      </c>
      <c r="AY153" s="24" t="s">
        <v>134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142</v>
      </c>
      <c r="BK153" s="232">
        <f>ROUND(I153*H153,2)</f>
        <v>0</v>
      </c>
      <c r="BL153" s="24" t="s">
        <v>146</v>
      </c>
      <c r="BM153" s="24" t="s">
        <v>394</v>
      </c>
    </row>
    <row r="154" s="1" customFormat="1" ht="25.5" customHeight="1">
      <c r="B154" s="46"/>
      <c r="C154" s="221" t="s">
        <v>395</v>
      </c>
      <c r="D154" s="221" t="s">
        <v>137</v>
      </c>
      <c r="E154" s="222" t="s">
        <v>396</v>
      </c>
      <c r="F154" s="223" t="s">
        <v>397</v>
      </c>
      <c r="G154" s="224" t="s">
        <v>189</v>
      </c>
      <c r="H154" s="225">
        <v>1</v>
      </c>
      <c r="I154" s="226"/>
      <c r="J154" s="227">
        <f>ROUND(I154*H154,2)</f>
        <v>0</v>
      </c>
      <c r="K154" s="223" t="s">
        <v>160</v>
      </c>
      <c r="L154" s="72"/>
      <c r="M154" s="228" t="s">
        <v>21</v>
      </c>
      <c r="N154" s="229" t="s">
        <v>45</v>
      </c>
      <c r="O154" s="47"/>
      <c r="P154" s="230">
        <f>O154*H154</f>
        <v>0</v>
      </c>
      <c r="Q154" s="230">
        <v>0.00056999999999999998</v>
      </c>
      <c r="R154" s="230">
        <f>Q154*H154</f>
        <v>0.00056999999999999998</v>
      </c>
      <c r="S154" s="230">
        <v>0</v>
      </c>
      <c r="T154" s="231">
        <f>S154*H154</f>
        <v>0</v>
      </c>
      <c r="AR154" s="24" t="s">
        <v>146</v>
      </c>
      <c r="AT154" s="24" t="s">
        <v>137</v>
      </c>
      <c r="AU154" s="24" t="s">
        <v>142</v>
      </c>
      <c r="AY154" s="24" t="s">
        <v>134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142</v>
      </c>
      <c r="BK154" s="232">
        <f>ROUND(I154*H154,2)</f>
        <v>0</v>
      </c>
      <c r="BL154" s="24" t="s">
        <v>146</v>
      </c>
      <c r="BM154" s="24" t="s">
        <v>398</v>
      </c>
    </row>
    <row r="155" s="1" customFormat="1" ht="25.5" customHeight="1">
      <c r="B155" s="46"/>
      <c r="C155" s="221" t="s">
        <v>399</v>
      </c>
      <c r="D155" s="221" t="s">
        <v>137</v>
      </c>
      <c r="E155" s="222" t="s">
        <v>400</v>
      </c>
      <c r="F155" s="223" t="s">
        <v>401</v>
      </c>
      <c r="G155" s="224" t="s">
        <v>189</v>
      </c>
      <c r="H155" s="225">
        <v>2</v>
      </c>
      <c r="I155" s="226"/>
      <c r="J155" s="227">
        <f>ROUND(I155*H155,2)</f>
        <v>0</v>
      </c>
      <c r="K155" s="223" t="s">
        <v>160</v>
      </c>
      <c r="L155" s="72"/>
      <c r="M155" s="228" t="s">
        <v>21</v>
      </c>
      <c r="N155" s="229" t="s">
        <v>45</v>
      </c>
      <c r="O155" s="47"/>
      <c r="P155" s="230">
        <f>O155*H155</f>
        <v>0</v>
      </c>
      <c r="Q155" s="230">
        <v>0.00050000000000000001</v>
      </c>
      <c r="R155" s="230">
        <f>Q155*H155</f>
        <v>0.001</v>
      </c>
      <c r="S155" s="230">
        <v>0</v>
      </c>
      <c r="T155" s="231">
        <f>S155*H155</f>
        <v>0</v>
      </c>
      <c r="AR155" s="24" t="s">
        <v>146</v>
      </c>
      <c r="AT155" s="24" t="s">
        <v>137</v>
      </c>
      <c r="AU155" s="24" t="s">
        <v>142</v>
      </c>
      <c r="AY155" s="24" t="s">
        <v>134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142</v>
      </c>
      <c r="BK155" s="232">
        <f>ROUND(I155*H155,2)</f>
        <v>0</v>
      </c>
      <c r="BL155" s="24" t="s">
        <v>146</v>
      </c>
      <c r="BM155" s="24" t="s">
        <v>402</v>
      </c>
    </row>
    <row r="156" s="1" customFormat="1" ht="16.5" customHeight="1">
      <c r="B156" s="46"/>
      <c r="C156" s="221" t="s">
        <v>403</v>
      </c>
      <c r="D156" s="221" t="s">
        <v>137</v>
      </c>
      <c r="E156" s="222" t="s">
        <v>404</v>
      </c>
      <c r="F156" s="223" t="s">
        <v>405</v>
      </c>
      <c r="G156" s="224" t="s">
        <v>189</v>
      </c>
      <c r="H156" s="225">
        <v>8</v>
      </c>
      <c r="I156" s="226"/>
      <c r="J156" s="227">
        <f>ROUND(I156*H156,2)</f>
        <v>0</v>
      </c>
      <c r="K156" s="223" t="s">
        <v>160</v>
      </c>
      <c r="L156" s="72"/>
      <c r="M156" s="228" t="s">
        <v>21</v>
      </c>
      <c r="N156" s="229" t="s">
        <v>45</v>
      </c>
      <c r="O156" s="47"/>
      <c r="P156" s="230">
        <f>O156*H156</f>
        <v>0</v>
      </c>
      <c r="Q156" s="230">
        <v>2.0000000000000002E-05</v>
      </c>
      <c r="R156" s="230">
        <f>Q156*H156</f>
        <v>0.00016000000000000001</v>
      </c>
      <c r="S156" s="230">
        <v>0</v>
      </c>
      <c r="T156" s="231">
        <f>S156*H156</f>
        <v>0</v>
      </c>
      <c r="AR156" s="24" t="s">
        <v>146</v>
      </c>
      <c r="AT156" s="24" t="s">
        <v>137</v>
      </c>
      <c r="AU156" s="24" t="s">
        <v>142</v>
      </c>
      <c r="AY156" s="24" t="s">
        <v>134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142</v>
      </c>
      <c r="BK156" s="232">
        <f>ROUND(I156*H156,2)</f>
        <v>0</v>
      </c>
      <c r="BL156" s="24" t="s">
        <v>146</v>
      </c>
      <c r="BM156" s="24" t="s">
        <v>406</v>
      </c>
    </row>
    <row r="157" s="1" customFormat="1" ht="16.5" customHeight="1">
      <c r="B157" s="46"/>
      <c r="C157" s="221" t="s">
        <v>407</v>
      </c>
      <c r="D157" s="221" t="s">
        <v>137</v>
      </c>
      <c r="E157" s="222" t="s">
        <v>408</v>
      </c>
      <c r="F157" s="223" t="s">
        <v>409</v>
      </c>
      <c r="G157" s="224" t="s">
        <v>189</v>
      </c>
      <c r="H157" s="225">
        <v>2</v>
      </c>
      <c r="I157" s="226"/>
      <c r="J157" s="227">
        <f>ROUND(I157*H157,2)</f>
        <v>0</v>
      </c>
      <c r="K157" s="223" t="s">
        <v>160</v>
      </c>
      <c r="L157" s="72"/>
      <c r="M157" s="228" t="s">
        <v>21</v>
      </c>
      <c r="N157" s="229" t="s">
        <v>45</v>
      </c>
      <c r="O157" s="47"/>
      <c r="P157" s="230">
        <f>O157*H157</f>
        <v>0</v>
      </c>
      <c r="Q157" s="230">
        <v>2.0000000000000002E-05</v>
      </c>
      <c r="R157" s="230">
        <f>Q157*H157</f>
        <v>4.0000000000000003E-05</v>
      </c>
      <c r="S157" s="230">
        <v>0</v>
      </c>
      <c r="T157" s="231">
        <f>S157*H157</f>
        <v>0</v>
      </c>
      <c r="AR157" s="24" t="s">
        <v>146</v>
      </c>
      <c r="AT157" s="24" t="s">
        <v>137</v>
      </c>
      <c r="AU157" s="24" t="s">
        <v>142</v>
      </c>
      <c r="AY157" s="24" t="s">
        <v>134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142</v>
      </c>
      <c r="BK157" s="232">
        <f>ROUND(I157*H157,2)</f>
        <v>0</v>
      </c>
      <c r="BL157" s="24" t="s">
        <v>146</v>
      </c>
      <c r="BM157" s="24" t="s">
        <v>410</v>
      </c>
    </row>
    <row r="158" s="1" customFormat="1" ht="25.5" customHeight="1">
      <c r="B158" s="46"/>
      <c r="C158" s="221" t="s">
        <v>411</v>
      </c>
      <c r="D158" s="221" t="s">
        <v>137</v>
      </c>
      <c r="E158" s="222" t="s">
        <v>412</v>
      </c>
      <c r="F158" s="223" t="s">
        <v>413</v>
      </c>
      <c r="G158" s="224" t="s">
        <v>246</v>
      </c>
      <c r="H158" s="225">
        <v>0.0080000000000000002</v>
      </c>
      <c r="I158" s="226"/>
      <c r="J158" s="227">
        <f>ROUND(I158*H158,2)</f>
        <v>0</v>
      </c>
      <c r="K158" s="223" t="s">
        <v>160</v>
      </c>
      <c r="L158" s="72"/>
      <c r="M158" s="228" t="s">
        <v>21</v>
      </c>
      <c r="N158" s="229" t="s">
        <v>45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146</v>
      </c>
      <c r="AT158" s="24" t="s">
        <v>137</v>
      </c>
      <c r="AU158" s="24" t="s">
        <v>142</v>
      </c>
      <c r="AY158" s="24" t="s">
        <v>134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142</v>
      </c>
      <c r="BK158" s="232">
        <f>ROUND(I158*H158,2)</f>
        <v>0</v>
      </c>
      <c r="BL158" s="24" t="s">
        <v>146</v>
      </c>
      <c r="BM158" s="24" t="s">
        <v>414</v>
      </c>
    </row>
    <row r="159" s="1" customFormat="1" ht="38.25" customHeight="1">
      <c r="B159" s="46"/>
      <c r="C159" s="221" t="s">
        <v>415</v>
      </c>
      <c r="D159" s="221" t="s">
        <v>137</v>
      </c>
      <c r="E159" s="222" t="s">
        <v>416</v>
      </c>
      <c r="F159" s="223" t="s">
        <v>417</v>
      </c>
      <c r="G159" s="224" t="s">
        <v>193</v>
      </c>
      <c r="H159" s="243"/>
      <c r="I159" s="226"/>
      <c r="J159" s="227">
        <f>ROUND(I159*H159,2)</f>
        <v>0</v>
      </c>
      <c r="K159" s="223" t="s">
        <v>176</v>
      </c>
      <c r="L159" s="72"/>
      <c r="M159" s="228" t="s">
        <v>21</v>
      </c>
      <c r="N159" s="229" t="s">
        <v>45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4" t="s">
        <v>146</v>
      </c>
      <c r="AT159" s="24" t="s">
        <v>137</v>
      </c>
      <c r="AU159" s="24" t="s">
        <v>142</v>
      </c>
      <c r="AY159" s="24" t="s">
        <v>134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142</v>
      </c>
      <c r="BK159" s="232">
        <f>ROUND(I159*H159,2)</f>
        <v>0</v>
      </c>
      <c r="BL159" s="24" t="s">
        <v>146</v>
      </c>
      <c r="BM159" s="24" t="s">
        <v>418</v>
      </c>
    </row>
    <row r="160" s="10" customFormat="1" ht="29.88" customHeight="1">
      <c r="B160" s="205"/>
      <c r="C160" s="206"/>
      <c r="D160" s="207" t="s">
        <v>72</v>
      </c>
      <c r="E160" s="219" t="s">
        <v>419</v>
      </c>
      <c r="F160" s="219" t="s">
        <v>420</v>
      </c>
      <c r="G160" s="206"/>
      <c r="H160" s="206"/>
      <c r="I160" s="209"/>
      <c r="J160" s="220">
        <f>BK160</f>
        <v>0</v>
      </c>
      <c r="K160" s="206"/>
      <c r="L160" s="211"/>
      <c r="M160" s="212"/>
      <c r="N160" s="213"/>
      <c r="O160" s="213"/>
      <c r="P160" s="214">
        <f>SUM(P161:P176)</f>
        <v>0</v>
      </c>
      <c r="Q160" s="213"/>
      <c r="R160" s="214">
        <f>SUM(R161:R176)</f>
        <v>0.21089999999999998</v>
      </c>
      <c r="S160" s="213"/>
      <c r="T160" s="215">
        <f>SUM(T161:T176)</f>
        <v>0.12645000000000001</v>
      </c>
      <c r="AR160" s="216" t="s">
        <v>142</v>
      </c>
      <c r="AT160" s="217" t="s">
        <v>72</v>
      </c>
      <c r="AU160" s="217" t="s">
        <v>81</v>
      </c>
      <c r="AY160" s="216" t="s">
        <v>134</v>
      </c>
      <c r="BK160" s="218">
        <f>SUM(BK161:BK176)</f>
        <v>0</v>
      </c>
    </row>
    <row r="161" s="1" customFormat="1" ht="16.5" customHeight="1">
      <c r="B161" s="46"/>
      <c r="C161" s="221" t="s">
        <v>421</v>
      </c>
      <c r="D161" s="221" t="s">
        <v>137</v>
      </c>
      <c r="E161" s="222" t="s">
        <v>422</v>
      </c>
      <c r="F161" s="223" t="s">
        <v>423</v>
      </c>
      <c r="G161" s="224" t="s">
        <v>189</v>
      </c>
      <c r="H161" s="225">
        <v>6</v>
      </c>
      <c r="I161" s="226"/>
      <c r="J161" s="227">
        <f>ROUND(I161*H161,2)</f>
        <v>0</v>
      </c>
      <c r="K161" s="223" t="s">
        <v>21</v>
      </c>
      <c r="L161" s="72"/>
      <c r="M161" s="228" t="s">
        <v>21</v>
      </c>
      <c r="N161" s="229" t="s">
        <v>45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146</v>
      </c>
      <c r="AT161" s="24" t="s">
        <v>137</v>
      </c>
      <c r="AU161" s="24" t="s">
        <v>142</v>
      </c>
      <c r="AY161" s="24" t="s">
        <v>134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142</v>
      </c>
      <c r="BK161" s="232">
        <f>ROUND(I161*H161,2)</f>
        <v>0</v>
      </c>
      <c r="BL161" s="24" t="s">
        <v>146</v>
      </c>
      <c r="BM161" s="24" t="s">
        <v>424</v>
      </c>
    </row>
    <row r="162" s="1" customFormat="1" ht="16.5" customHeight="1">
      <c r="B162" s="46"/>
      <c r="C162" s="221" t="s">
        <v>425</v>
      </c>
      <c r="D162" s="221" t="s">
        <v>137</v>
      </c>
      <c r="E162" s="222" t="s">
        <v>426</v>
      </c>
      <c r="F162" s="223" t="s">
        <v>427</v>
      </c>
      <c r="G162" s="224" t="s">
        <v>189</v>
      </c>
      <c r="H162" s="225">
        <v>1</v>
      </c>
      <c r="I162" s="226"/>
      <c r="J162" s="227">
        <f>ROUND(I162*H162,2)</f>
        <v>0</v>
      </c>
      <c r="K162" s="223" t="s">
        <v>160</v>
      </c>
      <c r="L162" s="72"/>
      <c r="M162" s="228" t="s">
        <v>21</v>
      </c>
      <c r="N162" s="229" t="s">
        <v>45</v>
      </c>
      <c r="O162" s="47"/>
      <c r="P162" s="230">
        <f>O162*H162</f>
        <v>0</v>
      </c>
      <c r="Q162" s="230">
        <v>5.0000000000000002E-05</v>
      </c>
      <c r="R162" s="230">
        <f>Q162*H162</f>
        <v>5.0000000000000002E-05</v>
      </c>
      <c r="S162" s="230">
        <v>0.01235</v>
      </c>
      <c r="T162" s="231">
        <f>S162*H162</f>
        <v>0.01235</v>
      </c>
      <c r="AR162" s="24" t="s">
        <v>146</v>
      </c>
      <c r="AT162" s="24" t="s">
        <v>137</v>
      </c>
      <c r="AU162" s="24" t="s">
        <v>142</v>
      </c>
      <c r="AY162" s="24" t="s">
        <v>134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142</v>
      </c>
      <c r="BK162" s="232">
        <f>ROUND(I162*H162,2)</f>
        <v>0</v>
      </c>
      <c r="BL162" s="24" t="s">
        <v>146</v>
      </c>
      <c r="BM162" s="24" t="s">
        <v>428</v>
      </c>
    </row>
    <row r="163" s="1" customFormat="1" ht="25.5" customHeight="1">
      <c r="B163" s="46"/>
      <c r="C163" s="221" t="s">
        <v>429</v>
      </c>
      <c r="D163" s="221" t="s">
        <v>137</v>
      </c>
      <c r="E163" s="222" t="s">
        <v>430</v>
      </c>
      <c r="F163" s="223" t="s">
        <v>431</v>
      </c>
      <c r="G163" s="224" t="s">
        <v>189</v>
      </c>
      <c r="H163" s="225">
        <v>2</v>
      </c>
      <c r="I163" s="226"/>
      <c r="J163" s="227">
        <f>ROUND(I163*H163,2)</f>
        <v>0</v>
      </c>
      <c r="K163" s="223" t="s">
        <v>160</v>
      </c>
      <c r="L163" s="72"/>
      <c r="M163" s="228" t="s">
        <v>21</v>
      </c>
      <c r="N163" s="229" t="s">
        <v>45</v>
      </c>
      <c r="O163" s="47"/>
      <c r="P163" s="230">
        <f>O163*H163</f>
        <v>0</v>
      </c>
      <c r="Q163" s="230">
        <v>8.0000000000000007E-05</v>
      </c>
      <c r="R163" s="230">
        <f>Q163*H163</f>
        <v>0.00016000000000000001</v>
      </c>
      <c r="S163" s="230">
        <v>0.04675</v>
      </c>
      <c r="T163" s="231">
        <f>S163*H163</f>
        <v>0.0935</v>
      </c>
      <c r="AR163" s="24" t="s">
        <v>146</v>
      </c>
      <c r="AT163" s="24" t="s">
        <v>137</v>
      </c>
      <c r="AU163" s="24" t="s">
        <v>142</v>
      </c>
      <c r="AY163" s="24" t="s">
        <v>134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142</v>
      </c>
      <c r="BK163" s="232">
        <f>ROUND(I163*H163,2)</f>
        <v>0</v>
      </c>
      <c r="BL163" s="24" t="s">
        <v>146</v>
      </c>
      <c r="BM163" s="24" t="s">
        <v>432</v>
      </c>
    </row>
    <row r="164" s="1" customFormat="1" ht="25.5" customHeight="1">
      <c r="B164" s="46"/>
      <c r="C164" s="221" t="s">
        <v>433</v>
      </c>
      <c r="D164" s="221" t="s">
        <v>137</v>
      </c>
      <c r="E164" s="222" t="s">
        <v>434</v>
      </c>
      <c r="F164" s="223" t="s">
        <v>435</v>
      </c>
      <c r="G164" s="224" t="s">
        <v>189</v>
      </c>
      <c r="H164" s="225">
        <v>1</v>
      </c>
      <c r="I164" s="226"/>
      <c r="J164" s="227">
        <f>ROUND(I164*H164,2)</f>
        <v>0</v>
      </c>
      <c r="K164" s="223" t="s">
        <v>176</v>
      </c>
      <c r="L164" s="72"/>
      <c r="M164" s="228" t="s">
        <v>21</v>
      </c>
      <c r="N164" s="229" t="s">
        <v>45</v>
      </c>
      <c r="O164" s="47"/>
      <c r="P164" s="230">
        <f>O164*H164</f>
        <v>0</v>
      </c>
      <c r="Q164" s="230">
        <v>0.023709999999999998</v>
      </c>
      <c r="R164" s="230">
        <f>Q164*H164</f>
        <v>0.023709999999999998</v>
      </c>
      <c r="S164" s="230">
        <v>0</v>
      </c>
      <c r="T164" s="231">
        <f>S164*H164</f>
        <v>0</v>
      </c>
      <c r="AR164" s="24" t="s">
        <v>146</v>
      </c>
      <c r="AT164" s="24" t="s">
        <v>137</v>
      </c>
      <c r="AU164" s="24" t="s">
        <v>142</v>
      </c>
      <c r="AY164" s="24" t="s">
        <v>134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142</v>
      </c>
      <c r="BK164" s="232">
        <f>ROUND(I164*H164,2)</f>
        <v>0</v>
      </c>
      <c r="BL164" s="24" t="s">
        <v>146</v>
      </c>
      <c r="BM164" s="24" t="s">
        <v>436</v>
      </c>
    </row>
    <row r="165" s="1" customFormat="1" ht="38.25" customHeight="1">
      <c r="B165" s="46"/>
      <c r="C165" s="221" t="s">
        <v>437</v>
      </c>
      <c r="D165" s="221" t="s">
        <v>137</v>
      </c>
      <c r="E165" s="222" t="s">
        <v>438</v>
      </c>
      <c r="F165" s="223" t="s">
        <v>439</v>
      </c>
      <c r="G165" s="224" t="s">
        <v>189</v>
      </c>
      <c r="H165" s="225">
        <v>1</v>
      </c>
      <c r="I165" s="226"/>
      <c r="J165" s="227">
        <f>ROUND(I165*H165,2)</f>
        <v>0</v>
      </c>
      <c r="K165" s="223" t="s">
        <v>160</v>
      </c>
      <c r="L165" s="72"/>
      <c r="M165" s="228" t="s">
        <v>21</v>
      </c>
      <c r="N165" s="229" t="s">
        <v>45</v>
      </c>
      <c r="O165" s="47"/>
      <c r="P165" s="230">
        <f>O165*H165</f>
        <v>0</v>
      </c>
      <c r="Q165" s="230">
        <v>0.013400000000000001</v>
      </c>
      <c r="R165" s="230">
        <f>Q165*H165</f>
        <v>0.013400000000000001</v>
      </c>
      <c r="S165" s="230">
        <v>0</v>
      </c>
      <c r="T165" s="231">
        <f>S165*H165</f>
        <v>0</v>
      </c>
      <c r="AR165" s="24" t="s">
        <v>146</v>
      </c>
      <c r="AT165" s="24" t="s">
        <v>137</v>
      </c>
      <c r="AU165" s="24" t="s">
        <v>142</v>
      </c>
      <c r="AY165" s="24" t="s">
        <v>134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142</v>
      </c>
      <c r="BK165" s="232">
        <f>ROUND(I165*H165,2)</f>
        <v>0</v>
      </c>
      <c r="BL165" s="24" t="s">
        <v>146</v>
      </c>
      <c r="BM165" s="24" t="s">
        <v>440</v>
      </c>
    </row>
    <row r="166" s="1" customFormat="1" ht="38.25" customHeight="1">
      <c r="B166" s="46"/>
      <c r="C166" s="221" t="s">
        <v>441</v>
      </c>
      <c r="D166" s="221" t="s">
        <v>137</v>
      </c>
      <c r="E166" s="222" t="s">
        <v>442</v>
      </c>
      <c r="F166" s="223" t="s">
        <v>443</v>
      </c>
      <c r="G166" s="224" t="s">
        <v>189</v>
      </c>
      <c r="H166" s="225">
        <v>1</v>
      </c>
      <c r="I166" s="226"/>
      <c r="J166" s="227">
        <f>ROUND(I166*H166,2)</f>
        <v>0</v>
      </c>
      <c r="K166" s="223" t="s">
        <v>160</v>
      </c>
      <c r="L166" s="72"/>
      <c r="M166" s="228" t="s">
        <v>21</v>
      </c>
      <c r="N166" s="229" t="s">
        <v>45</v>
      </c>
      <c r="O166" s="47"/>
      <c r="P166" s="230">
        <f>O166*H166</f>
        <v>0</v>
      </c>
      <c r="Q166" s="230">
        <v>0.020400000000000001</v>
      </c>
      <c r="R166" s="230">
        <f>Q166*H166</f>
        <v>0.020400000000000001</v>
      </c>
      <c r="S166" s="230">
        <v>0</v>
      </c>
      <c r="T166" s="231">
        <f>S166*H166</f>
        <v>0</v>
      </c>
      <c r="AR166" s="24" t="s">
        <v>146</v>
      </c>
      <c r="AT166" s="24" t="s">
        <v>137</v>
      </c>
      <c r="AU166" s="24" t="s">
        <v>142</v>
      </c>
      <c r="AY166" s="24" t="s">
        <v>134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142</v>
      </c>
      <c r="BK166" s="232">
        <f>ROUND(I166*H166,2)</f>
        <v>0</v>
      </c>
      <c r="BL166" s="24" t="s">
        <v>146</v>
      </c>
      <c r="BM166" s="24" t="s">
        <v>444</v>
      </c>
    </row>
    <row r="167" s="1" customFormat="1" ht="38.25" customHeight="1">
      <c r="B167" s="46"/>
      <c r="C167" s="221" t="s">
        <v>445</v>
      </c>
      <c r="D167" s="221" t="s">
        <v>137</v>
      </c>
      <c r="E167" s="222" t="s">
        <v>446</v>
      </c>
      <c r="F167" s="223" t="s">
        <v>447</v>
      </c>
      <c r="G167" s="224" t="s">
        <v>189</v>
      </c>
      <c r="H167" s="225">
        <v>1</v>
      </c>
      <c r="I167" s="226"/>
      <c r="J167" s="227">
        <f>ROUND(I167*H167,2)</f>
        <v>0</v>
      </c>
      <c r="K167" s="223" t="s">
        <v>160</v>
      </c>
      <c r="L167" s="72"/>
      <c r="M167" s="228" t="s">
        <v>21</v>
      </c>
      <c r="N167" s="229" t="s">
        <v>45</v>
      </c>
      <c r="O167" s="47"/>
      <c r="P167" s="230">
        <f>O167*H167</f>
        <v>0</v>
      </c>
      <c r="Q167" s="230">
        <v>0.039300000000000002</v>
      </c>
      <c r="R167" s="230">
        <f>Q167*H167</f>
        <v>0.039300000000000002</v>
      </c>
      <c r="S167" s="230">
        <v>0</v>
      </c>
      <c r="T167" s="231">
        <f>S167*H167</f>
        <v>0</v>
      </c>
      <c r="AR167" s="24" t="s">
        <v>146</v>
      </c>
      <c r="AT167" s="24" t="s">
        <v>137</v>
      </c>
      <c r="AU167" s="24" t="s">
        <v>142</v>
      </c>
      <c r="AY167" s="24" t="s">
        <v>134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142</v>
      </c>
      <c r="BK167" s="232">
        <f>ROUND(I167*H167,2)</f>
        <v>0</v>
      </c>
      <c r="BL167" s="24" t="s">
        <v>146</v>
      </c>
      <c r="BM167" s="24" t="s">
        <v>448</v>
      </c>
    </row>
    <row r="168" s="1" customFormat="1" ht="38.25" customHeight="1">
      <c r="B168" s="46"/>
      <c r="C168" s="221" t="s">
        <v>449</v>
      </c>
      <c r="D168" s="221" t="s">
        <v>137</v>
      </c>
      <c r="E168" s="222" t="s">
        <v>450</v>
      </c>
      <c r="F168" s="223" t="s">
        <v>451</v>
      </c>
      <c r="G168" s="224" t="s">
        <v>189</v>
      </c>
      <c r="H168" s="225">
        <v>1</v>
      </c>
      <c r="I168" s="226"/>
      <c r="J168" s="227">
        <f>ROUND(I168*H168,2)</f>
        <v>0</v>
      </c>
      <c r="K168" s="223" t="s">
        <v>160</v>
      </c>
      <c r="L168" s="72"/>
      <c r="M168" s="228" t="s">
        <v>21</v>
      </c>
      <c r="N168" s="229" t="s">
        <v>45</v>
      </c>
      <c r="O168" s="47"/>
      <c r="P168" s="230">
        <f>O168*H168</f>
        <v>0</v>
      </c>
      <c r="Q168" s="230">
        <v>0.044600000000000001</v>
      </c>
      <c r="R168" s="230">
        <f>Q168*H168</f>
        <v>0.044600000000000001</v>
      </c>
      <c r="S168" s="230">
        <v>0</v>
      </c>
      <c r="T168" s="231">
        <f>S168*H168</f>
        <v>0</v>
      </c>
      <c r="AR168" s="24" t="s">
        <v>146</v>
      </c>
      <c r="AT168" s="24" t="s">
        <v>137</v>
      </c>
      <c r="AU168" s="24" t="s">
        <v>142</v>
      </c>
      <c r="AY168" s="24" t="s">
        <v>134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142</v>
      </c>
      <c r="BK168" s="232">
        <f>ROUND(I168*H168,2)</f>
        <v>0</v>
      </c>
      <c r="BL168" s="24" t="s">
        <v>146</v>
      </c>
      <c r="BM168" s="24" t="s">
        <v>452</v>
      </c>
    </row>
    <row r="169" s="1" customFormat="1" ht="25.5" customHeight="1">
      <c r="B169" s="46"/>
      <c r="C169" s="221" t="s">
        <v>453</v>
      </c>
      <c r="D169" s="221" t="s">
        <v>137</v>
      </c>
      <c r="E169" s="222" t="s">
        <v>454</v>
      </c>
      <c r="F169" s="223" t="s">
        <v>455</v>
      </c>
      <c r="G169" s="224" t="s">
        <v>189</v>
      </c>
      <c r="H169" s="225">
        <v>1</v>
      </c>
      <c r="I169" s="226"/>
      <c r="J169" s="227">
        <f>ROUND(I169*H169,2)</f>
        <v>0</v>
      </c>
      <c r="K169" s="223" t="s">
        <v>160</v>
      </c>
      <c r="L169" s="72"/>
      <c r="M169" s="228" t="s">
        <v>21</v>
      </c>
      <c r="N169" s="229" t="s">
        <v>45</v>
      </c>
      <c r="O169" s="47"/>
      <c r="P169" s="230">
        <f>O169*H169</f>
        <v>0</v>
      </c>
      <c r="Q169" s="230">
        <v>8.0000000000000007E-05</v>
      </c>
      <c r="R169" s="230">
        <f>Q169*H169</f>
        <v>8.0000000000000007E-05</v>
      </c>
      <c r="S169" s="230">
        <v>0.0206</v>
      </c>
      <c r="T169" s="231">
        <f>S169*H169</f>
        <v>0.0206</v>
      </c>
      <c r="AR169" s="24" t="s">
        <v>146</v>
      </c>
      <c r="AT169" s="24" t="s">
        <v>137</v>
      </c>
      <c r="AU169" s="24" t="s">
        <v>142</v>
      </c>
      <c r="AY169" s="24" t="s">
        <v>134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142</v>
      </c>
      <c r="BK169" s="232">
        <f>ROUND(I169*H169,2)</f>
        <v>0</v>
      </c>
      <c r="BL169" s="24" t="s">
        <v>146</v>
      </c>
      <c r="BM169" s="24" t="s">
        <v>456</v>
      </c>
    </row>
    <row r="170" s="1" customFormat="1" ht="16.5" customHeight="1">
      <c r="B170" s="46"/>
      <c r="C170" s="221" t="s">
        <v>457</v>
      </c>
      <c r="D170" s="221" t="s">
        <v>137</v>
      </c>
      <c r="E170" s="222" t="s">
        <v>458</v>
      </c>
      <c r="F170" s="223" t="s">
        <v>459</v>
      </c>
      <c r="G170" s="224" t="s">
        <v>189</v>
      </c>
      <c r="H170" s="225">
        <v>1</v>
      </c>
      <c r="I170" s="226"/>
      <c r="J170" s="227">
        <f>ROUND(I170*H170,2)</f>
        <v>0</v>
      </c>
      <c r="K170" s="223" t="s">
        <v>160</v>
      </c>
      <c r="L170" s="72"/>
      <c r="M170" s="228" t="s">
        <v>21</v>
      </c>
      <c r="N170" s="229" t="s">
        <v>45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146</v>
      </c>
      <c r="AT170" s="24" t="s">
        <v>137</v>
      </c>
      <c r="AU170" s="24" t="s">
        <v>142</v>
      </c>
      <c r="AY170" s="24" t="s">
        <v>134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142</v>
      </c>
      <c r="BK170" s="232">
        <f>ROUND(I170*H170,2)</f>
        <v>0</v>
      </c>
      <c r="BL170" s="24" t="s">
        <v>146</v>
      </c>
      <c r="BM170" s="24" t="s">
        <v>460</v>
      </c>
    </row>
    <row r="171" s="1" customFormat="1" ht="16.5" customHeight="1">
      <c r="B171" s="46"/>
      <c r="C171" s="233" t="s">
        <v>461</v>
      </c>
      <c r="D171" s="233" t="s">
        <v>167</v>
      </c>
      <c r="E171" s="234" t="s">
        <v>462</v>
      </c>
      <c r="F171" s="235" t="s">
        <v>463</v>
      </c>
      <c r="G171" s="236" t="s">
        <v>302</v>
      </c>
      <c r="H171" s="237">
        <v>1</v>
      </c>
      <c r="I171" s="238"/>
      <c r="J171" s="239">
        <f>ROUND(I171*H171,2)</f>
        <v>0</v>
      </c>
      <c r="K171" s="235" t="s">
        <v>21</v>
      </c>
      <c r="L171" s="240"/>
      <c r="M171" s="241" t="s">
        <v>21</v>
      </c>
      <c r="N171" s="242" t="s">
        <v>45</v>
      </c>
      <c r="O171" s="47"/>
      <c r="P171" s="230">
        <f>O171*H171</f>
        <v>0</v>
      </c>
      <c r="Q171" s="230">
        <v>0.034599999999999999</v>
      </c>
      <c r="R171" s="230">
        <f>Q171*H171</f>
        <v>0.034599999999999999</v>
      </c>
      <c r="S171" s="230">
        <v>0</v>
      </c>
      <c r="T171" s="231">
        <f>S171*H171</f>
        <v>0</v>
      </c>
      <c r="AR171" s="24" t="s">
        <v>171</v>
      </c>
      <c r="AT171" s="24" t="s">
        <v>167</v>
      </c>
      <c r="AU171" s="24" t="s">
        <v>142</v>
      </c>
      <c r="AY171" s="24" t="s">
        <v>134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142</v>
      </c>
      <c r="BK171" s="232">
        <f>ROUND(I171*H171,2)</f>
        <v>0</v>
      </c>
      <c r="BL171" s="24" t="s">
        <v>146</v>
      </c>
      <c r="BM171" s="24" t="s">
        <v>464</v>
      </c>
    </row>
    <row r="172" s="1" customFormat="1" ht="16.5" customHeight="1">
      <c r="B172" s="46"/>
      <c r="C172" s="233" t="s">
        <v>465</v>
      </c>
      <c r="D172" s="233" t="s">
        <v>167</v>
      </c>
      <c r="E172" s="234" t="s">
        <v>466</v>
      </c>
      <c r="F172" s="235" t="s">
        <v>467</v>
      </c>
      <c r="G172" s="236" t="s">
        <v>302</v>
      </c>
      <c r="H172" s="237">
        <v>1</v>
      </c>
      <c r="I172" s="238"/>
      <c r="J172" s="239">
        <f>ROUND(I172*H172,2)</f>
        <v>0</v>
      </c>
      <c r="K172" s="235" t="s">
        <v>21</v>
      </c>
      <c r="L172" s="240"/>
      <c r="M172" s="241" t="s">
        <v>21</v>
      </c>
      <c r="N172" s="242" t="s">
        <v>45</v>
      </c>
      <c r="O172" s="47"/>
      <c r="P172" s="230">
        <f>O172*H172</f>
        <v>0</v>
      </c>
      <c r="Q172" s="230">
        <v>0.034599999999999999</v>
      </c>
      <c r="R172" s="230">
        <f>Q172*H172</f>
        <v>0.034599999999999999</v>
      </c>
      <c r="S172" s="230">
        <v>0</v>
      </c>
      <c r="T172" s="231">
        <f>S172*H172</f>
        <v>0</v>
      </c>
      <c r="AR172" s="24" t="s">
        <v>171</v>
      </c>
      <c r="AT172" s="24" t="s">
        <v>167</v>
      </c>
      <c r="AU172" s="24" t="s">
        <v>142</v>
      </c>
      <c r="AY172" s="24" t="s">
        <v>134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142</v>
      </c>
      <c r="BK172" s="232">
        <f>ROUND(I172*H172,2)</f>
        <v>0</v>
      </c>
      <c r="BL172" s="24" t="s">
        <v>146</v>
      </c>
      <c r="BM172" s="24" t="s">
        <v>468</v>
      </c>
    </row>
    <row r="173" s="1" customFormat="1" ht="16.5" customHeight="1">
      <c r="B173" s="46"/>
      <c r="C173" s="221" t="s">
        <v>469</v>
      </c>
      <c r="D173" s="221" t="s">
        <v>137</v>
      </c>
      <c r="E173" s="222" t="s">
        <v>470</v>
      </c>
      <c r="F173" s="223" t="s">
        <v>471</v>
      </c>
      <c r="G173" s="224" t="s">
        <v>189</v>
      </c>
      <c r="H173" s="225">
        <v>6</v>
      </c>
      <c r="I173" s="226"/>
      <c r="J173" s="227">
        <f>ROUND(I173*H173,2)</f>
        <v>0</v>
      </c>
      <c r="K173" s="223" t="s">
        <v>21</v>
      </c>
      <c r="L173" s="72"/>
      <c r="M173" s="228" t="s">
        <v>21</v>
      </c>
      <c r="N173" s="229" t="s">
        <v>45</v>
      </c>
      <c r="O173" s="47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4" t="s">
        <v>146</v>
      </c>
      <c r="AT173" s="24" t="s">
        <v>137</v>
      </c>
      <c r="AU173" s="24" t="s">
        <v>142</v>
      </c>
      <c r="AY173" s="24" t="s">
        <v>134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142</v>
      </c>
      <c r="BK173" s="232">
        <f>ROUND(I173*H173,2)</f>
        <v>0</v>
      </c>
      <c r="BL173" s="24" t="s">
        <v>146</v>
      </c>
      <c r="BM173" s="24" t="s">
        <v>472</v>
      </c>
    </row>
    <row r="174" s="1" customFormat="1" ht="16.5" customHeight="1">
      <c r="B174" s="46"/>
      <c r="C174" s="221" t="s">
        <v>473</v>
      </c>
      <c r="D174" s="221" t="s">
        <v>137</v>
      </c>
      <c r="E174" s="222" t="s">
        <v>474</v>
      </c>
      <c r="F174" s="223" t="s">
        <v>475</v>
      </c>
      <c r="G174" s="224" t="s">
        <v>476</v>
      </c>
      <c r="H174" s="225">
        <v>30</v>
      </c>
      <c r="I174" s="226"/>
      <c r="J174" s="227">
        <f>ROUND(I174*H174,2)</f>
        <v>0</v>
      </c>
      <c r="K174" s="223" t="s">
        <v>160</v>
      </c>
      <c r="L174" s="72"/>
      <c r="M174" s="228" t="s">
        <v>21</v>
      </c>
      <c r="N174" s="229" t="s">
        <v>45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146</v>
      </c>
      <c r="AT174" s="24" t="s">
        <v>137</v>
      </c>
      <c r="AU174" s="24" t="s">
        <v>142</v>
      </c>
      <c r="AY174" s="24" t="s">
        <v>134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142</v>
      </c>
      <c r="BK174" s="232">
        <f>ROUND(I174*H174,2)</f>
        <v>0</v>
      </c>
      <c r="BL174" s="24" t="s">
        <v>146</v>
      </c>
      <c r="BM174" s="24" t="s">
        <v>477</v>
      </c>
    </row>
    <row r="175" s="1" customFormat="1" ht="25.5" customHeight="1">
      <c r="B175" s="46"/>
      <c r="C175" s="221" t="s">
        <v>478</v>
      </c>
      <c r="D175" s="221" t="s">
        <v>137</v>
      </c>
      <c r="E175" s="222" t="s">
        <v>479</v>
      </c>
      <c r="F175" s="223" t="s">
        <v>480</v>
      </c>
      <c r="G175" s="224" t="s">
        <v>246</v>
      </c>
      <c r="H175" s="225">
        <v>0.126</v>
      </c>
      <c r="I175" s="226"/>
      <c r="J175" s="227">
        <f>ROUND(I175*H175,2)</f>
        <v>0</v>
      </c>
      <c r="K175" s="223" t="s">
        <v>160</v>
      </c>
      <c r="L175" s="72"/>
      <c r="M175" s="228" t="s">
        <v>21</v>
      </c>
      <c r="N175" s="229" t="s">
        <v>45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146</v>
      </c>
      <c r="AT175" s="24" t="s">
        <v>137</v>
      </c>
      <c r="AU175" s="24" t="s">
        <v>142</v>
      </c>
      <c r="AY175" s="24" t="s">
        <v>134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142</v>
      </c>
      <c r="BK175" s="232">
        <f>ROUND(I175*H175,2)</f>
        <v>0</v>
      </c>
      <c r="BL175" s="24" t="s">
        <v>146</v>
      </c>
      <c r="BM175" s="24" t="s">
        <v>481</v>
      </c>
    </row>
    <row r="176" s="1" customFormat="1" ht="38.25" customHeight="1">
      <c r="B176" s="46"/>
      <c r="C176" s="221" t="s">
        <v>482</v>
      </c>
      <c r="D176" s="221" t="s">
        <v>137</v>
      </c>
      <c r="E176" s="222" t="s">
        <v>483</v>
      </c>
      <c r="F176" s="223" t="s">
        <v>484</v>
      </c>
      <c r="G176" s="224" t="s">
        <v>193</v>
      </c>
      <c r="H176" s="243"/>
      <c r="I176" s="226"/>
      <c r="J176" s="227">
        <f>ROUND(I176*H176,2)</f>
        <v>0</v>
      </c>
      <c r="K176" s="223" t="s">
        <v>176</v>
      </c>
      <c r="L176" s="72"/>
      <c r="M176" s="228" t="s">
        <v>21</v>
      </c>
      <c r="N176" s="229" t="s">
        <v>45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4" t="s">
        <v>146</v>
      </c>
      <c r="AT176" s="24" t="s">
        <v>137</v>
      </c>
      <c r="AU176" s="24" t="s">
        <v>142</v>
      </c>
      <c r="AY176" s="24" t="s">
        <v>134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142</v>
      </c>
      <c r="BK176" s="232">
        <f>ROUND(I176*H176,2)</f>
        <v>0</v>
      </c>
      <c r="BL176" s="24" t="s">
        <v>146</v>
      </c>
      <c r="BM176" s="24" t="s">
        <v>485</v>
      </c>
    </row>
    <row r="177" s="10" customFormat="1" ht="29.88" customHeight="1">
      <c r="B177" s="205"/>
      <c r="C177" s="206"/>
      <c r="D177" s="207" t="s">
        <v>72</v>
      </c>
      <c r="E177" s="219" t="s">
        <v>486</v>
      </c>
      <c r="F177" s="219" t="s">
        <v>487</v>
      </c>
      <c r="G177" s="206"/>
      <c r="H177" s="206"/>
      <c r="I177" s="209"/>
      <c r="J177" s="220">
        <f>BK177</f>
        <v>0</v>
      </c>
      <c r="K177" s="206"/>
      <c r="L177" s="211"/>
      <c r="M177" s="212"/>
      <c r="N177" s="213"/>
      <c r="O177" s="213"/>
      <c r="P177" s="214">
        <f>SUM(P178:P179)</f>
        <v>0</v>
      </c>
      <c r="Q177" s="213"/>
      <c r="R177" s="214">
        <f>SUM(R178:R179)</f>
        <v>0.0013500000000000001</v>
      </c>
      <c r="S177" s="213"/>
      <c r="T177" s="215">
        <f>SUM(T178:T179)</f>
        <v>0</v>
      </c>
      <c r="AR177" s="216" t="s">
        <v>142</v>
      </c>
      <c r="AT177" s="217" t="s">
        <v>72</v>
      </c>
      <c r="AU177" s="217" t="s">
        <v>81</v>
      </c>
      <c r="AY177" s="216" t="s">
        <v>134</v>
      </c>
      <c r="BK177" s="218">
        <f>SUM(BK178:BK179)</f>
        <v>0</v>
      </c>
    </row>
    <row r="178" s="1" customFormat="1" ht="25.5" customHeight="1">
      <c r="B178" s="46"/>
      <c r="C178" s="221" t="s">
        <v>488</v>
      </c>
      <c r="D178" s="221" t="s">
        <v>137</v>
      </c>
      <c r="E178" s="222" t="s">
        <v>489</v>
      </c>
      <c r="F178" s="223" t="s">
        <v>490</v>
      </c>
      <c r="G178" s="224" t="s">
        <v>159</v>
      </c>
      <c r="H178" s="225">
        <v>15</v>
      </c>
      <c r="I178" s="226"/>
      <c r="J178" s="227">
        <f>ROUND(I178*H178,2)</f>
        <v>0</v>
      </c>
      <c r="K178" s="223" t="s">
        <v>176</v>
      </c>
      <c r="L178" s="72"/>
      <c r="M178" s="228" t="s">
        <v>21</v>
      </c>
      <c r="N178" s="229" t="s">
        <v>45</v>
      </c>
      <c r="O178" s="47"/>
      <c r="P178" s="230">
        <f>O178*H178</f>
        <v>0</v>
      </c>
      <c r="Q178" s="230">
        <v>3.0000000000000001E-05</v>
      </c>
      <c r="R178" s="230">
        <f>Q178*H178</f>
        <v>0.00044999999999999999</v>
      </c>
      <c r="S178" s="230">
        <v>0</v>
      </c>
      <c r="T178" s="231">
        <f>S178*H178</f>
        <v>0</v>
      </c>
      <c r="AR178" s="24" t="s">
        <v>146</v>
      </c>
      <c r="AT178" s="24" t="s">
        <v>137</v>
      </c>
      <c r="AU178" s="24" t="s">
        <v>142</v>
      </c>
      <c r="AY178" s="24" t="s">
        <v>134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142</v>
      </c>
      <c r="BK178" s="232">
        <f>ROUND(I178*H178,2)</f>
        <v>0</v>
      </c>
      <c r="BL178" s="24" t="s">
        <v>146</v>
      </c>
      <c r="BM178" s="24" t="s">
        <v>491</v>
      </c>
    </row>
    <row r="179" s="1" customFormat="1" ht="25.5" customHeight="1">
      <c r="B179" s="46"/>
      <c r="C179" s="221" t="s">
        <v>492</v>
      </c>
      <c r="D179" s="221" t="s">
        <v>137</v>
      </c>
      <c r="E179" s="222" t="s">
        <v>493</v>
      </c>
      <c r="F179" s="223" t="s">
        <v>494</v>
      </c>
      <c r="G179" s="224" t="s">
        <v>159</v>
      </c>
      <c r="H179" s="225">
        <v>15</v>
      </c>
      <c r="I179" s="226"/>
      <c r="J179" s="227">
        <f>ROUND(I179*H179,2)</f>
        <v>0</v>
      </c>
      <c r="K179" s="223" t="s">
        <v>176</v>
      </c>
      <c r="L179" s="72"/>
      <c r="M179" s="228" t="s">
        <v>21</v>
      </c>
      <c r="N179" s="244" t="s">
        <v>45</v>
      </c>
      <c r="O179" s="245"/>
      <c r="P179" s="246">
        <f>O179*H179</f>
        <v>0</v>
      </c>
      <c r="Q179" s="246">
        <v>6.0000000000000002E-05</v>
      </c>
      <c r="R179" s="246">
        <f>Q179*H179</f>
        <v>0.00089999999999999998</v>
      </c>
      <c r="S179" s="246">
        <v>0</v>
      </c>
      <c r="T179" s="247">
        <f>S179*H179</f>
        <v>0</v>
      </c>
      <c r="AR179" s="24" t="s">
        <v>146</v>
      </c>
      <c r="AT179" s="24" t="s">
        <v>137</v>
      </c>
      <c r="AU179" s="24" t="s">
        <v>142</v>
      </c>
      <c r="AY179" s="24" t="s">
        <v>134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142</v>
      </c>
      <c r="BK179" s="232">
        <f>ROUND(I179*H179,2)</f>
        <v>0</v>
      </c>
      <c r="BL179" s="24" t="s">
        <v>146</v>
      </c>
      <c r="BM179" s="24" t="s">
        <v>495</v>
      </c>
    </row>
    <row r="180" s="1" customFormat="1" ht="6.96" customHeight="1">
      <c r="B180" s="67"/>
      <c r="C180" s="68"/>
      <c r="D180" s="68"/>
      <c r="E180" s="68"/>
      <c r="F180" s="68"/>
      <c r="G180" s="68"/>
      <c r="H180" s="68"/>
      <c r="I180" s="166"/>
      <c r="J180" s="68"/>
      <c r="K180" s="68"/>
      <c r="L180" s="72"/>
    </row>
  </sheetData>
  <sheetProtection sheet="1" autoFilter="0" formatColumns="0" formatRows="0" objects="1" scenarios="1" spinCount="100000" saltValue="hlJ1TwmjiZ3jvFEz4T1RXOenqRPaRxJmfOf42GWegH7r0xZa2R//1D3ozcj3oFrmI9d5VKjUxLNZw4W0RGtUGQ==" hashValue="ifCA7JmCDLXRHgYcdEEfbyhCeVJKWPBZ/aekZGwNehMOSybnFaHpJRvCU2U5YN91fjt58CARko1+4hmG94XFSQ==" algorithmName="SHA-512" password="CC35"/>
  <autoFilter ref="C85:K179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Kollárova č.p. 590 KH - 3. patro - Byt č.6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496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17. 5. 2018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ROUND(J82,2)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ROUND(SUM(BE82:BE121), 2)</f>
        <v>0</v>
      </c>
      <c r="G30" s="47"/>
      <c r="H30" s="47"/>
      <c r="I30" s="158">
        <v>0.20999999999999999</v>
      </c>
      <c r="J30" s="157">
        <f>ROUND(ROUND((SUM(BE82:BE121)),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ROUND(SUM(BF82:BF121), 2)</f>
        <v>0</v>
      </c>
      <c r="G31" s="47"/>
      <c r="H31" s="47"/>
      <c r="I31" s="158">
        <v>0.14999999999999999</v>
      </c>
      <c r="J31" s="157">
        <f>ROUND(ROUND((SUM(BF82:BF121)),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ROUND(SUM(BG82:BG121),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ROUND(SUM(BH82:BH121),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ROUND(SUM(BI82:BI121),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Kollárova č.p. 590 KH - 3. patro - Byt č.6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17713PL - Vnitřní plynovod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Kutná Hora - Vnitřní Město</v>
      </c>
      <c r="G49" s="47"/>
      <c r="H49" s="47"/>
      <c r="I49" s="146" t="s">
        <v>25</v>
      </c>
      <c r="J49" s="147" t="str">
        <f>IF(J12="","",J12)</f>
        <v>17. 5. 2018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Kutná Hora, Havlíčkovo nám. 552</v>
      </c>
      <c r="G51" s="47"/>
      <c r="H51" s="47"/>
      <c r="I51" s="146" t="s">
        <v>33</v>
      </c>
      <c r="J51" s="44" t="str">
        <f>E21</f>
        <v>Kutnohorská stavební projekce- ing.Martin Hádek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J82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108</v>
      </c>
      <c r="E57" s="180"/>
      <c r="F57" s="180"/>
      <c r="G57" s="180"/>
      <c r="H57" s="180"/>
      <c r="I57" s="181"/>
      <c r="J57" s="182">
        <f>J83</f>
        <v>0</v>
      </c>
      <c r="K57" s="183"/>
    </row>
    <row r="58" s="8" customFormat="1" ht="19.92" customHeight="1">
      <c r="B58" s="184"/>
      <c r="C58" s="185"/>
      <c r="D58" s="186" t="s">
        <v>109</v>
      </c>
      <c r="E58" s="187"/>
      <c r="F58" s="187"/>
      <c r="G58" s="187"/>
      <c r="H58" s="187"/>
      <c r="I58" s="188"/>
      <c r="J58" s="189">
        <f>J84</f>
        <v>0</v>
      </c>
      <c r="K58" s="190"/>
    </row>
    <row r="59" s="7" customFormat="1" ht="24.96" customHeight="1">
      <c r="B59" s="177"/>
      <c r="C59" s="178"/>
      <c r="D59" s="179" t="s">
        <v>110</v>
      </c>
      <c r="E59" s="180"/>
      <c r="F59" s="180"/>
      <c r="G59" s="180"/>
      <c r="H59" s="180"/>
      <c r="I59" s="181"/>
      <c r="J59" s="182">
        <f>J88</f>
        <v>0</v>
      </c>
      <c r="K59" s="183"/>
    </row>
    <row r="60" s="8" customFormat="1" ht="19.92" customHeight="1">
      <c r="B60" s="184"/>
      <c r="C60" s="185"/>
      <c r="D60" s="186" t="s">
        <v>497</v>
      </c>
      <c r="E60" s="187"/>
      <c r="F60" s="187"/>
      <c r="G60" s="187"/>
      <c r="H60" s="187"/>
      <c r="I60" s="188"/>
      <c r="J60" s="189">
        <f>J89</f>
        <v>0</v>
      </c>
      <c r="K60" s="190"/>
    </row>
    <row r="61" s="8" customFormat="1" ht="19.92" customHeight="1">
      <c r="B61" s="184"/>
      <c r="C61" s="185"/>
      <c r="D61" s="186" t="s">
        <v>498</v>
      </c>
      <c r="E61" s="187"/>
      <c r="F61" s="187"/>
      <c r="G61" s="187"/>
      <c r="H61" s="187"/>
      <c r="I61" s="188"/>
      <c r="J61" s="189">
        <f>J116</f>
        <v>0</v>
      </c>
      <c r="K61" s="190"/>
    </row>
    <row r="62" s="8" customFormat="1" ht="19.92" customHeight="1">
      <c r="B62" s="184"/>
      <c r="C62" s="185"/>
      <c r="D62" s="186" t="s">
        <v>117</v>
      </c>
      <c r="E62" s="187"/>
      <c r="F62" s="187"/>
      <c r="G62" s="187"/>
      <c r="H62" s="187"/>
      <c r="I62" s="188"/>
      <c r="J62" s="189">
        <f>J119</f>
        <v>0</v>
      </c>
      <c r="K62" s="190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44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66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69"/>
      <c r="J68" s="71"/>
      <c r="K68" s="71"/>
      <c r="L68" s="72"/>
    </row>
    <row r="69" s="1" customFormat="1" ht="36.96" customHeight="1">
      <c r="B69" s="46"/>
      <c r="C69" s="73" t="s">
        <v>118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6.5" customHeight="1">
      <c r="B72" s="46"/>
      <c r="C72" s="74"/>
      <c r="D72" s="74"/>
      <c r="E72" s="192" t="str">
        <f>E7</f>
        <v>Kollárova č.p. 590 KH - 3. patro - Byt č.6</v>
      </c>
      <c r="F72" s="76"/>
      <c r="G72" s="76"/>
      <c r="H72" s="76"/>
      <c r="I72" s="191"/>
      <c r="J72" s="74"/>
      <c r="K72" s="74"/>
      <c r="L72" s="72"/>
    </row>
    <row r="73" s="1" customFormat="1" ht="14.4" customHeight="1">
      <c r="B73" s="46"/>
      <c r="C73" s="76" t="s">
        <v>101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E9</f>
        <v>17713PL - Vnitřní plynovod</v>
      </c>
      <c r="F74" s="74"/>
      <c r="G74" s="74"/>
      <c r="H74" s="74"/>
      <c r="I74" s="191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193" t="str">
        <f>F12</f>
        <v>Kutná Hora - Vnitřní Město</v>
      </c>
      <c r="G76" s="74"/>
      <c r="H76" s="74"/>
      <c r="I76" s="194" t="s">
        <v>25</v>
      </c>
      <c r="J76" s="85" t="str">
        <f>IF(J12="","",J12)</f>
        <v>17. 5. 2018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193" t="str">
        <f>E15</f>
        <v>Město Kutná Hora, Havlíčkovo nám. 552</v>
      </c>
      <c r="G78" s="74"/>
      <c r="H78" s="74"/>
      <c r="I78" s="194" t="s">
        <v>33</v>
      </c>
      <c r="J78" s="193" t="str">
        <f>E21</f>
        <v>Kutnohorská stavební projekce- ing.Martin Hádek</v>
      </c>
      <c r="K78" s="74"/>
      <c r="L78" s="72"/>
    </row>
    <row r="79" s="1" customFormat="1" ht="14.4" customHeight="1">
      <c r="B79" s="46"/>
      <c r="C79" s="76" t="s">
        <v>31</v>
      </c>
      <c r="D79" s="74"/>
      <c r="E79" s="74"/>
      <c r="F79" s="193" t="str">
        <f>IF(E18="","",E18)</f>
        <v/>
      </c>
      <c r="G79" s="74"/>
      <c r="H79" s="74"/>
      <c r="I79" s="191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9" customFormat="1" ht="29.28" customHeight="1">
      <c r="B81" s="195"/>
      <c r="C81" s="196" t="s">
        <v>119</v>
      </c>
      <c r="D81" s="197" t="s">
        <v>58</v>
      </c>
      <c r="E81" s="197" t="s">
        <v>54</v>
      </c>
      <c r="F81" s="197" t="s">
        <v>120</v>
      </c>
      <c r="G81" s="197" t="s">
        <v>121</v>
      </c>
      <c r="H81" s="197" t="s">
        <v>122</v>
      </c>
      <c r="I81" s="198" t="s">
        <v>123</v>
      </c>
      <c r="J81" s="197" t="s">
        <v>105</v>
      </c>
      <c r="K81" s="199" t="s">
        <v>124</v>
      </c>
      <c r="L81" s="200"/>
      <c r="M81" s="102" t="s">
        <v>125</v>
      </c>
      <c r="N81" s="103" t="s">
        <v>43</v>
      </c>
      <c r="O81" s="103" t="s">
        <v>126</v>
      </c>
      <c r="P81" s="103" t="s">
        <v>127</v>
      </c>
      <c r="Q81" s="103" t="s">
        <v>128</v>
      </c>
      <c r="R81" s="103" t="s">
        <v>129</v>
      </c>
      <c r="S81" s="103" t="s">
        <v>130</v>
      </c>
      <c r="T81" s="104" t="s">
        <v>131</v>
      </c>
    </row>
    <row r="82" s="1" customFormat="1" ht="29.28" customHeight="1">
      <c r="B82" s="46"/>
      <c r="C82" s="108" t="s">
        <v>106</v>
      </c>
      <c r="D82" s="74"/>
      <c r="E82" s="74"/>
      <c r="F82" s="74"/>
      <c r="G82" s="74"/>
      <c r="H82" s="74"/>
      <c r="I82" s="191"/>
      <c r="J82" s="201">
        <f>BK82</f>
        <v>0</v>
      </c>
      <c r="K82" s="74"/>
      <c r="L82" s="72"/>
      <c r="M82" s="105"/>
      <c r="N82" s="106"/>
      <c r="O82" s="106"/>
      <c r="P82" s="202">
        <f>P83+P88</f>
        <v>0</v>
      </c>
      <c r="Q82" s="106"/>
      <c r="R82" s="202">
        <f>R83+R88</f>
        <v>0.16662000000000002</v>
      </c>
      <c r="S82" s="106"/>
      <c r="T82" s="203">
        <f>T83+T88</f>
        <v>0.10077000000000001</v>
      </c>
      <c r="AT82" s="24" t="s">
        <v>72</v>
      </c>
      <c r="AU82" s="24" t="s">
        <v>107</v>
      </c>
      <c r="BK82" s="204">
        <f>BK83+BK88</f>
        <v>0</v>
      </c>
    </row>
    <row r="83" s="10" customFormat="1" ht="37.44" customHeight="1">
      <c r="B83" s="205"/>
      <c r="C83" s="206"/>
      <c r="D83" s="207" t="s">
        <v>72</v>
      </c>
      <c r="E83" s="208" t="s">
        <v>132</v>
      </c>
      <c r="F83" s="208" t="s">
        <v>133</v>
      </c>
      <c r="G83" s="206"/>
      <c r="H83" s="206"/>
      <c r="I83" s="209"/>
      <c r="J83" s="210">
        <f>BK83</f>
        <v>0</v>
      </c>
      <c r="K83" s="206"/>
      <c r="L83" s="211"/>
      <c r="M83" s="212"/>
      <c r="N83" s="213"/>
      <c r="O83" s="213"/>
      <c r="P83" s="214">
        <f>P84</f>
        <v>0</v>
      </c>
      <c r="Q83" s="213"/>
      <c r="R83" s="214">
        <f>R84</f>
        <v>0.13500000000000001</v>
      </c>
      <c r="S83" s="213"/>
      <c r="T83" s="215">
        <f>T84</f>
        <v>0</v>
      </c>
      <c r="AR83" s="216" t="s">
        <v>81</v>
      </c>
      <c r="AT83" s="217" t="s">
        <v>72</v>
      </c>
      <c r="AU83" s="217" t="s">
        <v>73</v>
      </c>
      <c r="AY83" s="216" t="s">
        <v>134</v>
      </c>
      <c r="BK83" s="218">
        <f>BK84</f>
        <v>0</v>
      </c>
    </row>
    <row r="84" s="10" customFormat="1" ht="19.92" customHeight="1">
      <c r="B84" s="205"/>
      <c r="C84" s="206"/>
      <c r="D84" s="207" t="s">
        <v>72</v>
      </c>
      <c r="E84" s="219" t="s">
        <v>135</v>
      </c>
      <c r="F84" s="219" t="s">
        <v>136</v>
      </c>
      <c r="G84" s="206"/>
      <c r="H84" s="206"/>
      <c r="I84" s="209"/>
      <c r="J84" s="220">
        <f>BK84</f>
        <v>0</v>
      </c>
      <c r="K84" s="206"/>
      <c r="L84" s="211"/>
      <c r="M84" s="212"/>
      <c r="N84" s="213"/>
      <c r="O84" s="213"/>
      <c r="P84" s="214">
        <f>SUM(P85:P87)</f>
        <v>0</v>
      </c>
      <c r="Q84" s="213"/>
      <c r="R84" s="214">
        <f>SUM(R85:R87)</f>
        <v>0.13500000000000001</v>
      </c>
      <c r="S84" s="213"/>
      <c r="T84" s="215">
        <f>SUM(T85:T87)</f>
        <v>0</v>
      </c>
      <c r="AR84" s="216" t="s">
        <v>81</v>
      </c>
      <c r="AT84" s="217" t="s">
        <v>72</v>
      </c>
      <c r="AU84" s="217" t="s">
        <v>81</v>
      </c>
      <c r="AY84" s="216" t="s">
        <v>134</v>
      </c>
      <c r="BK84" s="218">
        <f>SUM(BK85:BK87)</f>
        <v>0</v>
      </c>
    </row>
    <row r="85" s="1" customFormat="1" ht="25.5" customHeight="1">
      <c r="B85" s="46"/>
      <c r="C85" s="221" t="s">
        <v>81</v>
      </c>
      <c r="D85" s="221" t="s">
        <v>137</v>
      </c>
      <c r="E85" s="222" t="s">
        <v>499</v>
      </c>
      <c r="F85" s="223" t="s">
        <v>500</v>
      </c>
      <c r="G85" s="224" t="s">
        <v>140</v>
      </c>
      <c r="H85" s="225">
        <v>1</v>
      </c>
      <c r="I85" s="226"/>
      <c r="J85" s="227">
        <f>ROUND(I85*H85,2)</f>
        <v>0</v>
      </c>
      <c r="K85" s="223" t="s">
        <v>21</v>
      </c>
      <c r="L85" s="72"/>
      <c r="M85" s="228" t="s">
        <v>21</v>
      </c>
      <c r="N85" s="229" t="s">
        <v>45</v>
      </c>
      <c r="O85" s="47"/>
      <c r="P85" s="230">
        <f>O85*H85</f>
        <v>0</v>
      </c>
      <c r="Q85" s="230">
        <v>0.13500000000000001</v>
      </c>
      <c r="R85" s="230">
        <f>Q85*H85</f>
        <v>0.13500000000000001</v>
      </c>
      <c r="S85" s="230">
        <v>0</v>
      </c>
      <c r="T85" s="231">
        <f>S85*H85</f>
        <v>0</v>
      </c>
      <c r="AR85" s="24" t="s">
        <v>141</v>
      </c>
      <c r="AT85" s="24" t="s">
        <v>137</v>
      </c>
      <c r="AU85" s="24" t="s">
        <v>142</v>
      </c>
      <c r="AY85" s="24" t="s">
        <v>134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142</v>
      </c>
      <c r="BK85" s="232">
        <f>ROUND(I85*H85,2)</f>
        <v>0</v>
      </c>
      <c r="BL85" s="24" t="s">
        <v>141</v>
      </c>
      <c r="BM85" s="24" t="s">
        <v>501</v>
      </c>
    </row>
    <row r="86" s="11" customFormat="1">
      <c r="B86" s="248"/>
      <c r="C86" s="249"/>
      <c r="D86" s="250" t="s">
        <v>502</v>
      </c>
      <c r="E86" s="249"/>
      <c r="F86" s="251" t="s">
        <v>503</v>
      </c>
      <c r="G86" s="249"/>
      <c r="H86" s="252">
        <v>1</v>
      </c>
      <c r="I86" s="253"/>
      <c r="J86" s="249"/>
      <c r="K86" s="249"/>
      <c r="L86" s="254"/>
      <c r="M86" s="255"/>
      <c r="N86" s="256"/>
      <c r="O86" s="256"/>
      <c r="P86" s="256"/>
      <c r="Q86" s="256"/>
      <c r="R86" s="256"/>
      <c r="S86" s="256"/>
      <c r="T86" s="257"/>
      <c r="AT86" s="258" t="s">
        <v>502</v>
      </c>
      <c r="AU86" s="258" t="s">
        <v>142</v>
      </c>
      <c r="AV86" s="11" t="s">
        <v>142</v>
      </c>
      <c r="AW86" s="11" t="s">
        <v>6</v>
      </c>
      <c r="AX86" s="11" t="s">
        <v>81</v>
      </c>
      <c r="AY86" s="258" t="s">
        <v>134</v>
      </c>
    </row>
    <row r="87" s="1" customFormat="1" ht="16.5" customHeight="1">
      <c r="B87" s="46"/>
      <c r="C87" s="221" t="s">
        <v>142</v>
      </c>
      <c r="D87" s="221" t="s">
        <v>137</v>
      </c>
      <c r="E87" s="222" t="s">
        <v>504</v>
      </c>
      <c r="F87" s="223" t="s">
        <v>505</v>
      </c>
      <c r="G87" s="224" t="s">
        <v>506</v>
      </c>
      <c r="H87" s="225">
        <v>1</v>
      </c>
      <c r="I87" s="226"/>
      <c r="J87" s="227">
        <f>ROUND(I87*H87,2)</f>
        <v>0</v>
      </c>
      <c r="K87" s="223" t="s">
        <v>21</v>
      </c>
      <c r="L87" s="72"/>
      <c r="M87" s="228" t="s">
        <v>21</v>
      </c>
      <c r="N87" s="229" t="s">
        <v>45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146</v>
      </c>
      <c r="AT87" s="24" t="s">
        <v>137</v>
      </c>
      <c r="AU87" s="24" t="s">
        <v>142</v>
      </c>
      <c r="AY87" s="24" t="s">
        <v>134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142</v>
      </c>
      <c r="BK87" s="232">
        <f>ROUND(I87*H87,2)</f>
        <v>0</v>
      </c>
      <c r="BL87" s="24" t="s">
        <v>146</v>
      </c>
      <c r="BM87" s="24" t="s">
        <v>507</v>
      </c>
    </row>
    <row r="88" s="10" customFormat="1" ht="37.44" customHeight="1">
      <c r="B88" s="205"/>
      <c r="C88" s="206"/>
      <c r="D88" s="207" t="s">
        <v>72</v>
      </c>
      <c r="E88" s="208" t="s">
        <v>152</v>
      </c>
      <c r="F88" s="208" t="s">
        <v>153</v>
      </c>
      <c r="G88" s="206"/>
      <c r="H88" s="206"/>
      <c r="I88" s="209"/>
      <c r="J88" s="210">
        <f>BK88</f>
        <v>0</v>
      </c>
      <c r="K88" s="206"/>
      <c r="L88" s="211"/>
      <c r="M88" s="212"/>
      <c r="N88" s="213"/>
      <c r="O88" s="213"/>
      <c r="P88" s="214">
        <f>P89+P116+P119</f>
        <v>0</v>
      </c>
      <c r="Q88" s="213"/>
      <c r="R88" s="214">
        <f>R89+R116+R119</f>
        <v>0.031620000000000002</v>
      </c>
      <c r="S88" s="213"/>
      <c r="T88" s="215">
        <f>T89+T116+T119</f>
        <v>0.10077000000000001</v>
      </c>
      <c r="AR88" s="216" t="s">
        <v>142</v>
      </c>
      <c r="AT88" s="217" t="s">
        <v>72</v>
      </c>
      <c r="AU88" s="217" t="s">
        <v>73</v>
      </c>
      <c r="AY88" s="216" t="s">
        <v>134</v>
      </c>
      <c r="BK88" s="218">
        <f>BK89+BK116+BK119</f>
        <v>0</v>
      </c>
    </row>
    <row r="89" s="10" customFormat="1" ht="19.92" customHeight="1">
      <c r="B89" s="205"/>
      <c r="C89" s="206"/>
      <c r="D89" s="207" t="s">
        <v>72</v>
      </c>
      <c r="E89" s="219" t="s">
        <v>508</v>
      </c>
      <c r="F89" s="219" t="s">
        <v>509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SUM(P90:P115)</f>
        <v>0</v>
      </c>
      <c r="Q89" s="213"/>
      <c r="R89" s="214">
        <f>SUM(R90:R115)</f>
        <v>0.030720000000000004</v>
      </c>
      <c r="S89" s="213"/>
      <c r="T89" s="215">
        <f>SUM(T90:T115)</f>
        <v>0.077970000000000012</v>
      </c>
      <c r="AR89" s="216" t="s">
        <v>142</v>
      </c>
      <c r="AT89" s="217" t="s">
        <v>72</v>
      </c>
      <c r="AU89" s="217" t="s">
        <v>81</v>
      </c>
      <c r="AY89" s="216" t="s">
        <v>134</v>
      </c>
      <c r="BK89" s="218">
        <f>SUM(BK90:BK115)</f>
        <v>0</v>
      </c>
    </row>
    <row r="90" s="1" customFormat="1" ht="16.5" customHeight="1">
      <c r="B90" s="46"/>
      <c r="C90" s="221" t="s">
        <v>148</v>
      </c>
      <c r="D90" s="221" t="s">
        <v>137</v>
      </c>
      <c r="E90" s="222" t="s">
        <v>510</v>
      </c>
      <c r="F90" s="223" t="s">
        <v>511</v>
      </c>
      <c r="G90" s="224" t="s">
        <v>189</v>
      </c>
      <c r="H90" s="225">
        <v>4</v>
      </c>
      <c r="I90" s="226"/>
      <c r="J90" s="227">
        <f>ROUND(I90*H90,2)</f>
        <v>0</v>
      </c>
      <c r="K90" s="223" t="s">
        <v>176</v>
      </c>
      <c r="L90" s="72"/>
      <c r="M90" s="228" t="s">
        <v>21</v>
      </c>
      <c r="N90" s="229" t="s">
        <v>45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0.00052999999999999998</v>
      </c>
      <c r="T90" s="231">
        <f>S90*H90</f>
        <v>0.0021199999999999999</v>
      </c>
      <c r="AR90" s="24" t="s">
        <v>146</v>
      </c>
      <c r="AT90" s="24" t="s">
        <v>137</v>
      </c>
      <c r="AU90" s="24" t="s">
        <v>142</v>
      </c>
      <c r="AY90" s="24" t="s">
        <v>134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142</v>
      </c>
      <c r="BK90" s="232">
        <f>ROUND(I90*H90,2)</f>
        <v>0</v>
      </c>
      <c r="BL90" s="24" t="s">
        <v>146</v>
      </c>
      <c r="BM90" s="24" t="s">
        <v>512</v>
      </c>
    </row>
    <row r="91" s="1" customFormat="1" ht="16.5" customHeight="1">
      <c r="B91" s="46"/>
      <c r="C91" s="221" t="s">
        <v>383</v>
      </c>
      <c r="D91" s="221" t="s">
        <v>137</v>
      </c>
      <c r="E91" s="222" t="s">
        <v>513</v>
      </c>
      <c r="F91" s="223" t="s">
        <v>514</v>
      </c>
      <c r="G91" s="224" t="s">
        <v>189</v>
      </c>
      <c r="H91" s="225">
        <v>1</v>
      </c>
      <c r="I91" s="226"/>
      <c r="J91" s="227">
        <f>ROUND(I91*H91,2)</f>
        <v>0</v>
      </c>
      <c r="K91" s="223" t="s">
        <v>160</v>
      </c>
      <c r="L91" s="72"/>
      <c r="M91" s="228" t="s">
        <v>21</v>
      </c>
      <c r="N91" s="229" t="s">
        <v>45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0.00123</v>
      </c>
      <c r="T91" s="231">
        <f>S91*H91</f>
        <v>0.00123</v>
      </c>
      <c r="AR91" s="24" t="s">
        <v>146</v>
      </c>
      <c r="AT91" s="24" t="s">
        <v>137</v>
      </c>
      <c r="AU91" s="24" t="s">
        <v>142</v>
      </c>
      <c r="AY91" s="24" t="s">
        <v>134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142</v>
      </c>
      <c r="BK91" s="232">
        <f>ROUND(I91*H91,2)</f>
        <v>0</v>
      </c>
      <c r="BL91" s="24" t="s">
        <v>146</v>
      </c>
      <c r="BM91" s="24" t="s">
        <v>515</v>
      </c>
    </row>
    <row r="92" s="1" customFormat="1" ht="16.5" customHeight="1">
      <c r="B92" s="46"/>
      <c r="C92" s="221" t="s">
        <v>516</v>
      </c>
      <c r="D92" s="221" t="s">
        <v>137</v>
      </c>
      <c r="E92" s="222" t="s">
        <v>517</v>
      </c>
      <c r="F92" s="223" t="s">
        <v>518</v>
      </c>
      <c r="G92" s="224" t="s">
        <v>159</v>
      </c>
      <c r="H92" s="225">
        <v>30</v>
      </c>
      <c r="I92" s="226"/>
      <c r="J92" s="227">
        <f>ROUND(I92*H92,2)</f>
        <v>0</v>
      </c>
      <c r="K92" s="223" t="s">
        <v>176</v>
      </c>
      <c r="L92" s="72"/>
      <c r="M92" s="228" t="s">
        <v>21</v>
      </c>
      <c r="N92" s="229" t="s">
        <v>45</v>
      </c>
      <c r="O92" s="47"/>
      <c r="P92" s="230">
        <f>O92*H92</f>
        <v>0</v>
      </c>
      <c r="Q92" s="230">
        <v>0.00011</v>
      </c>
      <c r="R92" s="230">
        <f>Q92*H92</f>
        <v>0.0033</v>
      </c>
      <c r="S92" s="230">
        <v>0.00215</v>
      </c>
      <c r="T92" s="231">
        <f>S92*H92</f>
        <v>0.064500000000000002</v>
      </c>
      <c r="AR92" s="24" t="s">
        <v>146</v>
      </c>
      <c r="AT92" s="24" t="s">
        <v>137</v>
      </c>
      <c r="AU92" s="24" t="s">
        <v>142</v>
      </c>
      <c r="AY92" s="24" t="s">
        <v>134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142</v>
      </c>
      <c r="BK92" s="232">
        <f>ROUND(I92*H92,2)</f>
        <v>0</v>
      </c>
      <c r="BL92" s="24" t="s">
        <v>146</v>
      </c>
      <c r="BM92" s="24" t="s">
        <v>519</v>
      </c>
    </row>
    <row r="93" s="1" customFormat="1" ht="16.5" customHeight="1">
      <c r="B93" s="46"/>
      <c r="C93" s="221" t="s">
        <v>166</v>
      </c>
      <c r="D93" s="221" t="s">
        <v>137</v>
      </c>
      <c r="E93" s="222" t="s">
        <v>520</v>
      </c>
      <c r="F93" s="223" t="s">
        <v>521</v>
      </c>
      <c r="G93" s="224" t="s">
        <v>159</v>
      </c>
      <c r="H93" s="225">
        <v>0.25</v>
      </c>
      <c r="I93" s="226"/>
      <c r="J93" s="227">
        <f>ROUND(I93*H93,2)</f>
        <v>0</v>
      </c>
      <c r="K93" s="223" t="s">
        <v>21</v>
      </c>
      <c r="L93" s="72"/>
      <c r="M93" s="228" t="s">
        <v>21</v>
      </c>
      <c r="N93" s="229" t="s">
        <v>45</v>
      </c>
      <c r="O93" s="47"/>
      <c r="P93" s="230">
        <f>O93*H93</f>
        <v>0</v>
      </c>
      <c r="Q93" s="230">
        <v>0.0025600000000000002</v>
      </c>
      <c r="R93" s="230">
        <f>Q93*H93</f>
        <v>0.00064000000000000005</v>
      </c>
      <c r="S93" s="230">
        <v>0</v>
      </c>
      <c r="T93" s="231">
        <f>S93*H93</f>
        <v>0</v>
      </c>
      <c r="AR93" s="24" t="s">
        <v>146</v>
      </c>
      <c r="AT93" s="24" t="s">
        <v>137</v>
      </c>
      <c r="AU93" s="24" t="s">
        <v>142</v>
      </c>
      <c r="AY93" s="24" t="s">
        <v>134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142</v>
      </c>
      <c r="BK93" s="232">
        <f>ROUND(I93*H93,2)</f>
        <v>0</v>
      </c>
      <c r="BL93" s="24" t="s">
        <v>146</v>
      </c>
      <c r="BM93" s="24" t="s">
        <v>522</v>
      </c>
    </row>
    <row r="94" s="1" customFormat="1" ht="16.5" customHeight="1">
      <c r="B94" s="46"/>
      <c r="C94" s="221" t="s">
        <v>173</v>
      </c>
      <c r="D94" s="221" t="s">
        <v>137</v>
      </c>
      <c r="E94" s="222" t="s">
        <v>523</v>
      </c>
      <c r="F94" s="223" t="s">
        <v>524</v>
      </c>
      <c r="G94" s="224" t="s">
        <v>159</v>
      </c>
      <c r="H94" s="225">
        <v>0.25</v>
      </c>
      <c r="I94" s="226"/>
      <c r="J94" s="227">
        <f>ROUND(I94*H94,2)</f>
        <v>0</v>
      </c>
      <c r="K94" s="223" t="s">
        <v>21</v>
      </c>
      <c r="L94" s="72"/>
      <c r="M94" s="228" t="s">
        <v>21</v>
      </c>
      <c r="N94" s="229" t="s">
        <v>45</v>
      </c>
      <c r="O94" s="47"/>
      <c r="P94" s="230">
        <f>O94*H94</f>
        <v>0</v>
      </c>
      <c r="Q94" s="230">
        <v>0.0025600000000000002</v>
      </c>
      <c r="R94" s="230">
        <f>Q94*H94</f>
        <v>0.00064000000000000005</v>
      </c>
      <c r="S94" s="230">
        <v>0</v>
      </c>
      <c r="T94" s="231">
        <f>S94*H94</f>
        <v>0</v>
      </c>
      <c r="AR94" s="24" t="s">
        <v>146</v>
      </c>
      <c r="AT94" s="24" t="s">
        <v>137</v>
      </c>
      <c r="AU94" s="24" t="s">
        <v>142</v>
      </c>
      <c r="AY94" s="24" t="s">
        <v>134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142</v>
      </c>
      <c r="BK94" s="232">
        <f>ROUND(I94*H94,2)</f>
        <v>0</v>
      </c>
      <c r="BL94" s="24" t="s">
        <v>146</v>
      </c>
      <c r="BM94" s="24" t="s">
        <v>525</v>
      </c>
    </row>
    <row r="95" s="1" customFormat="1" ht="16.5" customHeight="1">
      <c r="B95" s="46"/>
      <c r="C95" s="221" t="s">
        <v>178</v>
      </c>
      <c r="D95" s="221" t="s">
        <v>137</v>
      </c>
      <c r="E95" s="222" t="s">
        <v>526</v>
      </c>
      <c r="F95" s="223" t="s">
        <v>527</v>
      </c>
      <c r="G95" s="224" t="s">
        <v>204</v>
      </c>
      <c r="H95" s="225">
        <v>1</v>
      </c>
      <c r="I95" s="226"/>
      <c r="J95" s="227">
        <f>ROUND(I95*H95,2)</f>
        <v>0</v>
      </c>
      <c r="K95" s="223" t="s">
        <v>21</v>
      </c>
      <c r="L95" s="72"/>
      <c r="M95" s="228" t="s">
        <v>21</v>
      </c>
      <c r="N95" s="229" t="s">
        <v>45</v>
      </c>
      <c r="O95" s="47"/>
      <c r="P95" s="230">
        <f>O95*H95</f>
        <v>0</v>
      </c>
      <c r="Q95" s="230">
        <v>0.00346</v>
      </c>
      <c r="R95" s="230">
        <f>Q95*H95</f>
        <v>0.00346</v>
      </c>
      <c r="S95" s="230">
        <v>0</v>
      </c>
      <c r="T95" s="231">
        <f>S95*H95</f>
        <v>0</v>
      </c>
      <c r="AR95" s="24" t="s">
        <v>146</v>
      </c>
      <c r="AT95" s="24" t="s">
        <v>137</v>
      </c>
      <c r="AU95" s="24" t="s">
        <v>142</v>
      </c>
      <c r="AY95" s="24" t="s">
        <v>134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142</v>
      </c>
      <c r="BK95" s="232">
        <f>ROUND(I95*H95,2)</f>
        <v>0</v>
      </c>
      <c r="BL95" s="24" t="s">
        <v>146</v>
      </c>
      <c r="BM95" s="24" t="s">
        <v>528</v>
      </c>
    </row>
    <row r="96" s="1" customFormat="1" ht="16.5" customHeight="1">
      <c r="B96" s="46"/>
      <c r="C96" s="221" t="s">
        <v>186</v>
      </c>
      <c r="D96" s="221" t="s">
        <v>137</v>
      </c>
      <c r="E96" s="222" t="s">
        <v>529</v>
      </c>
      <c r="F96" s="223" t="s">
        <v>530</v>
      </c>
      <c r="G96" s="224" t="s">
        <v>204</v>
      </c>
      <c r="H96" s="225">
        <v>1</v>
      </c>
      <c r="I96" s="226"/>
      <c r="J96" s="227">
        <f>ROUND(I96*H96,2)</f>
        <v>0</v>
      </c>
      <c r="K96" s="223" t="s">
        <v>21</v>
      </c>
      <c r="L96" s="72"/>
      <c r="M96" s="228" t="s">
        <v>21</v>
      </c>
      <c r="N96" s="229" t="s">
        <v>45</v>
      </c>
      <c r="O96" s="47"/>
      <c r="P96" s="230">
        <f>O96*H96</f>
        <v>0</v>
      </c>
      <c r="Q96" s="230">
        <v>0.00025999999999999998</v>
      </c>
      <c r="R96" s="230">
        <f>Q96*H96</f>
        <v>0.00025999999999999998</v>
      </c>
      <c r="S96" s="230">
        <v>0</v>
      </c>
      <c r="T96" s="231">
        <f>S96*H96</f>
        <v>0</v>
      </c>
      <c r="AR96" s="24" t="s">
        <v>146</v>
      </c>
      <c r="AT96" s="24" t="s">
        <v>137</v>
      </c>
      <c r="AU96" s="24" t="s">
        <v>142</v>
      </c>
      <c r="AY96" s="24" t="s">
        <v>134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142</v>
      </c>
      <c r="BK96" s="232">
        <f>ROUND(I96*H96,2)</f>
        <v>0</v>
      </c>
      <c r="BL96" s="24" t="s">
        <v>146</v>
      </c>
      <c r="BM96" s="24" t="s">
        <v>531</v>
      </c>
    </row>
    <row r="97" s="1" customFormat="1" ht="16.5" customHeight="1">
      <c r="B97" s="46"/>
      <c r="C97" s="221" t="s">
        <v>135</v>
      </c>
      <c r="D97" s="221" t="s">
        <v>137</v>
      </c>
      <c r="E97" s="222" t="s">
        <v>532</v>
      </c>
      <c r="F97" s="223" t="s">
        <v>533</v>
      </c>
      <c r="G97" s="224" t="s">
        <v>534</v>
      </c>
      <c r="H97" s="225">
        <v>1</v>
      </c>
      <c r="I97" s="226"/>
      <c r="J97" s="227">
        <f>ROUND(I97*H97,2)</f>
        <v>0</v>
      </c>
      <c r="K97" s="223" t="s">
        <v>176</v>
      </c>
      <c r="L97" s="72"/>
      <c r="M97" s="228" t="s">
        <v>21</v>
      </c>
      <c r="N97" s="229" t="s">
        <v>45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0.00513</v>
      </c>
      <c r="T97" s="231">
        <f>S97*H97</f>
        <v>0.00513</v>
      </c>
      <c r="AR97" s="24" t="s">
        <v>146</v>
      </c>
      <c r="AT97" s="24" t="s">
        <v>137</v>
      </c>
      <c r="AU97" s="24" t="s">
        <v>142</v>
      </c>
      <c r="AY97" s="24" t="s">
        <v>134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142</v>
      </c>
      <c r="BK97" s="232">
        <f>ROUND(I97*H97,2)</f>
        <v>0</v>
      </c>
      <c r="BL97" s="24" t="s">
        <v>146</v>
      </c>
      <c r="BM97" s="24" t="s">
        <v>535</v>
      </c>
    </row>
    <row r="98" s="1" customFormat="1" ht="16.5" customHeight="1">
      <c r="B98" s="46"/>
      <c r="C98" s="221" t="s">
        <v>201</v>
      </c>
      <c r="D98" s="221" t="s">
        <v>137</v>
      </c>
      <c r="E98" s="222" t="s">
        <v>536</v>
      </c>
      <c r="F98" s="223" t="s">
        <v>537</v>
      </c>
      <c r="G98" s="224" t="s">
        <v>189</v>
      </c>
      <c r="H98" s="225">
        <v>1</v>
      </c>
      <c r="I98" s="226"/>
      <c r="J98" s="227">
        <f>ROUND(I98*H98,2)</f>
        <v>0</v>
      </c>
      <c r="K98" s="223" t="s">
        <v>176</v>
      </c>
      <c r="L98" s="72"/>
      <c r="M98" s="228" t="s">
        <v>21</v>
      </c>
      <c r="N98" s="229" t="s">
        <v>45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0.00088999999999999995</v>
      </c>
      <c r="T98" s="231">
        <f>S98*H98</f>
        <v>0.00088999999999999995</v>
      </c>
      <c r="AR98" s="24" t="s">
        <v>146</v>
      </c>
      <c r="AT98" s="24" t="s">
        <v>137</v>
      </c>
      <c r="AU98" s="24" t="s">
        <v>142</v>
      </c>
      <c r="AY98" s="24" t="s">
        <v>134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142</v>
      </c>
      <c r="BK98" s="232">
        <f>ROUND(I98*H98,2)</f>
        <v>0</v>
      </c>
      <c r="BL98" s="24" t="s">
        <v>146</v>
      </c>
      <c r="BM98" s="24" t="s">
        <v>538</v>
      </c>
    </row>
    <row r="99" s="1" customFormat="1" ht="16.5" customHeight="1">
      <c r="B99" s="46"/>
      <c r="C99" s="221" t="s">
        <v>206</v>
      </c>
      <c r="D99" s="221" t="s">
        <v>137</v>
      </c>
      <c r="E99" s="222" t="s">
        <v>539</v>
      </c>
      <c r="F99" s="223" t="s">
        <v>540</v>
      </c>
      <c r="G99" s="224" t="s">
        <v>159</v>
      </c>
      <c r="H99" s="225">
        <v>4</v>
      </c>
      <c r="I99" s="226"/>
      <c r="J99" s="227">
        <f>ROUND(I99*H99,2)</f>
        <v>0</v>
      </c>
      <c r="K99" s="223" t="s">
        <v>176</v>
      </c>
      <c r="L99" s="72"/>
      <c r="M99" s="228" t="s">
        <v>21</v>
      </c>
      <c r="N99" s="229" t="s">
        <v>45</v>
      </c>
      <c r="O99" s="47"/>
      <c r="P99" s="230">
        <f>O99*H99</f>
        <v>0</v>
      </c>
      <c r="Q99" s="230">
        <v>0.00036000000000000002</v>
      </c>
      <c r="R99" s="230">
        <f>Q99*H99</f>
        <v>0.0014400000000000001</v>
      </c>
      <c r="S99" s="230">
        <v>0</v>
      </c>
      <c r="T99" s="231">
        <f>S99*H99</f>
        <v>0</v>
      </c>
      <c r="AR99" s="24" t="s">
        <v>146</v>
      </c>
      <c r="AT99" s="24" t="s">
        <v>137</v>
      </c>
      <c r="AU99" s="24" t="s">
        <v>142</v>
      </c>
      <c r="AY99" s="24" t="s">
        <v>134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142</v>
      </c>
      <c r="BK99" s="232">
        <f>ROUND(I99*H99,2)</f>
        <v>0</v>
      </c>
      <c r="BL99" s="24" t="s">
        <v>146</v>
      </c>
      <c r="BM99" s="24" t="s">
        <v>541</v>
      </c>
    </row>
    <row r="100" s="1" customFormat="1" ht="16.5" customHeight="1">
      <c r="B100" s="46"/>
      <c r="C100" s="221" t="s">
        <v>210</v>
      </c>
      <c r="D100" s="221" t="s">
        <v>137</v>
      </c>
      <c r="E100" s="222" t="s">
        <v>542</v>
      </c>
      <c r="F100" s="223" t="s">
        <v>543</v>
      </c>
      <c r="G100" s="224" t="s">
        <v>159</v>
      </c>
      <c r="H100" s="225">
        <v>11</v>
      </c>
      <c r="I100" s="226"/>
      <c r="J100" s="227">
        <f>ROUND(I100*H100,2)</f>
        <v>0</v>
      </c>
      <c r="K100" s="223" t="s">
        <v>21</v>
      </c>
      <c r="L100" s="72"/>
      <c r="M100" s="228" t="s">
        <v>21</v>
      </c>
      <c r="N100" s="229" t="s">
        <v>45</v>
      </c>
      <c r="O100" s="47"/>
      <c r="P100" s="230">
        <f>O100*H100</f>
        <v>0</v>
      </c>
      <c r="Q100" s="230">
        <v>0.00158</v>
      </c>
      <c r="R100" s="230">
        <f>Q100*H100</f>
        <v>0.01738</v>
      </c>
      <c r="S100" s="230">
        <v>0</v>
      </c>
      <c r="T100" s="231">
        <f>S100*H100</f>
        <v>0</v>
      </c>
      <c r="AR100" s="24" t="s">
        <v>146</v>
      </c>
      <c r="AT100" s="24" t="s">
        <v>137</v>
      </c>
      <c r="AU100" s="24" t="s">
        <v>142</v>
      </c>
      <c r="AY100" s="24" t="s">
        <v>134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142</v>
      </c>
      <c r="BK100" s="232">
        <f>ROUND(I100*H100,2)</f>
        <v>0</v>
      </c>
      <c r="BL100" s="24" t="s">
        <v>146</v>
      </c>
      <c r="BM100" s="24" t="s">
        <v>544</v>
      </c>
    </row>
    <row r="101" s="1" customFormat="1" ht="25.5" customHeight="1">
      <c r="B101" s="46"/>
      <c r="C101" s="221" t="s">
        <v>215</v>
      </c>
      <c r="D101" s="221" t="s">
        <v>137</v>
      </c>
      <c r="E101" s="222" t="s">
        <v>545</v>
      </c>
      <c r="F101" s="223" t="s">
        <v>546</v>
      </c>
      <c r="G101" s="224" t="s">
        <v>189</v>
      </c>
      <c r="H101" s="225">
        <v>1</v>
      </c>
      <c r="I101" s="226"/>
      <c r="J101" s="227">
        <f>ROUND(I101*H101,2)</f>
        <v>0</v>
      </c>
      <c r="K101" s="223" t="s">
        <v>176</v>
      </c>
      <c r="L101" s="72"/>
      <c r="M101" s="228" t="s">
        <v>21</v>
      </c>
      <c r="N101" s="229" t="s">
        <v>45</v>
      </c>
      <c r="O101" s="47"/>
      <c r="P101" s="230">
        <f>O101*H101</f>
        <v>0</v>
      </c>
      <c r="Q101" s="230">
        <v>0.00012999999999999999</v>
      </c>
      <c r="R101" s="230">
        <f>Q101*H101</f>
        <v>0.00012999999999999999</v>
      </c>
      <c r="S101" s="230">
        <v>0</v>
      </c>
      <c r="T101" s="231">
        <f>S101*H101</f>
        <v>0</v>
      </c>
      <c r="AR101" s="24" t="s">
        <v>146</v>
      </c>
      <c r="AT101" s="24" t="s">
        <v>137</v>
      </c>
      <c r="AU101" s="24" t="s">
        <v>142</v>
      </c>
      <c r="AY101" s="24" t="s">
        <v>134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142</v>
      </c>
      <c r="BK101" s="232">
        <f>ROUND(I101*H101,2)</f>
        <v>0</v>
      </c>
      <c r="BL101" s="24" t="s">
        <v>146</v>
      </c>
      <c r="BM101" s="24" t="s">
        <v>547</v>
      </c>
    </row>
    <row r="102" s="1" customFormat="1" ht="16.5" customHeight="1">
      <c r="B102" s="46"/>
      <c r="C102" s="221" t="s">
        <v>548</v>
      </c>
      <c r="D102" s="221" t="s">
        <v>137</v>
      </c>
      <c r="E102" s="222" t="s">
        <v>549</v>
      </c>
      <c r="F102" s="223" t="s">
        <v>550</v>
      </c>
      <c r="G102" s="224" t="s">
        <v>189</v>
      </c>
      <c r="H102" s="225">
        <v>1</v>
      </c>
      <c r="I102" s="226"/>
      <c r="J102" s="227">
        <f>ROUND(I102*H102,2)</f>
        <v>0</v>
      </c>
      <c r="K102" s="223" t="s">
        <v>21</v>
      </c>
      <c r="L102" s="72"/>
      <c r="M102" s="228" t="s">
        <v>21</v>
      </c>
      <c r="N102" s="229" t="s">
        <v>45</v>
      </c>
      <c r="O102" s="47"/>
      <c r="P102" s="230">
        <f>O102*H102</f>
        <v>0</v>
      </c>
      <c r="Q102" s="230">
        <v>0.00022000000000000001</v>
      </c>
      <c r="R102" s="230">
        <f>Q102*H102</f>
        <v>0.00022000000000000001</v>
      </c>
      <c r="S102" s="230">
        <v>0</v>
      </c>
      <c r="T102" s="231">
        <f>S102*H102</f>
        <v>0</v>
      </c>
      <c r="AR102" s="24" t="s">
        <v>146</v>
      </c>
      <c r="AT102" s="24" t="s">
        <v>137</v>
      </c>
      <c r="AU102" s="24" t="s">
        <v>142</v>
      </c>
      <c r="AY102" s="24" t="s">
        <v>134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142</v>
      </c>
      <c r="BK102" s="232">
        <f>ROUND(I102*H102,2)</f>
        <v>0</v>
      </c>
      <c r="BL102" s="24" t="s">
        <v>146</v>
      </c>
      <c r="BM102" s="24" t="s">
        <v>551</v>
      </c>
    </row>
    <row r="103" s="1" customFormat="1" ht="16.5" customHeight="1">
      <c r="B103" s="46"/>
      <c r="C103" s="221" t="s">
        <v>10</v>
      </c>
      <c r="D103" s="221" t="s">
        <v>137</v>
      </c>
      <c r="E103" s="222" t="s">
        <v>552</v>
      </c>
      <c r="F103" s="223" t="s">
        <v>553</v>
      </c>
      <c r="G103" s="224" t="s">
        <v>189</v>
      </c>
      <c r="H103" s="225">
        <v>1</v>
      </c>
      <c r="I103" s="226"/>
      <c r="J103" s="227">
        <f>ROUND(I103*H103,2)</f>
        <v>0</v>
      </c>
      <c r="K103" s="223" t="s">
        <v>176</v>
      </c>
      <c r="L103" s="72"/>
      <c r="M103" s="228" t="s">
        <v>21</v>
      </c>
      <c r="N103" s="229" t="s">
        <v>45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146</v>
      </c>
      <c r="AT103" s="24" t="s">
        <v>137</v>
      </c>
      <c r="AU103" s="24" t="s">
        <v>142</v>
      </c>
      <c r="AY103" s="24" t="s">
        <v>134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142</v>
      </c>
      <c r="BK103" s="232">
        <f>ROUND(I103*H103,2)</f>
        <v>0</v>
      </c>
      <c r="BL103" s="24" t="s">
        <v>146</v>
      </c>
      <c r="BM103" s="24" t="s">
        <v>554</v>
      </c>
    </row>
    <row r="104" s="1" customFormat="1" ht="16.5" customHeight="1">
      <c r="B104" s="46"/>
      <c r="C104" s="221" t="s">
        <v>146</v>
      </c>
      <c r="D104" s="221" t="s">
        <v>137</v>
      </c>
      <c r="E104" s="222" t="s">
        <v>555</v>
      </c>
      <c r="F104" s="223" t="s">
        <v>556</v>
      </c>
      <c r="G104" s="224" t="s">
        <v>159</v>
      </c>
      <c r="H104" s="225">
        <v>16.5</v>
      </c>
      <c r="I104" s="226"/>
      <c r="J104" s="227">
        <f>ROUND(I104*H104,2)</f>
        <v>0</v>
      </c>
      <c r="K104" s="223" t="s">
        <v>21</v>
      </c>
      <c r="L104" s="72"/>
      <c r="M104" s="228" t="s">
        <v>21</v>
      </c>
      <c r="N104" s="229" t="s">
        <v>45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146</v>
      </c>
      <c r="AT104" s="24" t="s">
        <v>137</v>
      </c>
      <c r="AU104" s="24" t="s">
        <v>142</v>
      </c>
      <c r="AY104" s="24" t="s">
        <v>134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142</v>
      </c>
      <c r="BK104" s="232">
        <f>ROUND(I104*H104,2)</f>
        <v>0</v>
      </c>
      <c r="BL104" s="24" t="s">
        <v>146</v>
      </c>
      <c r="BM104" s="24" t="s">
        <v>557</v>
      </c>
    </row>
    <row r="105" s="1" customFormat="1" ht="16.5" customHeight="1">
      <c r="B105" s="46"/>
      <c r="C105" s="221" t="s">
        <v>287</v>
      </c>
      <c r="D105" s="221" t="s">
        <v>137</v>
      </c>
      <c r="E105" s="222" t="s">
        <v>558</v>
      </c>
      <c r="F105" s="223" t="s">
        <v>559</v>
      </c>
      <c r="G105" s="224" t="s">
        <v>189</v>
      </c>
      <c r="H105" s="225">
        <v>1</v>
      </c>
      <c r="I105" s="226"/>
      <c r="J105" s="227">
        <f>ROUND(I105*H105,2)</f>
        <v>0</v>
      </c>
      <c r="K105" s="223" t="s">
        <v>21</v>
      </c>
      <c r="L105" s="72"/>
      <c r="M105" s="228" t="s">
        <v>21</v>
      </c>
      <c r="N105" s="229" t="s">
        <v>45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146</v>
      </c>
      <c r="AT105" s="24" t="s">
        <v>137</v>
      </c>
      <c r="AU105" s="24" t="s">
        <v>142</v>
      </c>
      <c r="AY105" s="24" t="s">
        <v>134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142</v>
      </c>
      <c r="BK105" s="232">
        <f>ROUND(I105*H105,2)</f>
        <v>0</v>
      </c>
      <c r="BL105" s="24" t="s">
        <v>146</v>
      </c>
      <c r="BM105" s="24" t="s">
        <v>560</v>
      </c>
    </row>
    <row r="106" s="1" customFormat="1" ht="16.5" customHeight="1">
      <c r="B106" s="46"/>
      <c r="C106" s="221" t="s">
        <v>291</v>
      </c>
      <c r="D106" s="221" t="s">
        <v>137</v>
      </c>
      <c r="E106" s="222" t="s">
        <v>561</v>
      </c>
      <c r="F106" s="223" t="s">
        <v>562</v>
      </c>
      <c r="G106" s="224" t="s">
        <v>189</v>
      </c>
      <c r="H106" s="225">
        <v>1</v>
      </c>
      <c r="I106" s="226"/>
      <c r="J106" s="227">
        <f>ROUND(I106*H106,2)</f>
        <v>0</v>
      </c>
      <c r="K106" s="223" t="s">
        <v>21</v>
      </c>
      <c r="L106" s="72"/>
      <c r="M106" s="228" t="s">
        <v>21</v>
      </c>
      <c r="N106" s="229" t="s">
        <v>45</v>
      </c>
      <c r="O106" s="47"/>
      <c r="P106" s="230">
        <f>O106*H106</f>
        <v>0</v>
      </c>
      <c r="Q106" s="230">
        <v>0.00025000000000000001</v>
      </c>
      <c r="R106" s="230">
        <f>Q106*H106</f>
        <v>0.00025000000000000001</v>
      </c>
      <c r="S106" s="230">
        <v>0</v>
      </c>
      <c r="T106" s="231">
        <f>S106*H106</f>
        <v>0</v>
      </c>
      <c r="AR106" s="24" t="s">
        <v>146</v>
      </c>
      <c r="AT106" s="24" t="s">
        <v>137</v>
      </c>
      <c r="AU106" s="24" t="s">
        <v>142</v>
      </c>
      <c r="AY106" s="24" t="s">
        <v>134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142</v>
      </c>
      <c r="BK106" s="232">
        <f>ROUND(I106*H106,2)</f>
        <v>0</v>
      </c>
      <c r="BL106" s="24" t="s">
        <v>146</v>
      </c>
      <c r="BM106" s="24" t="s">
        <v>563</v>
      </c>
    </row>
    <row r="107" s="1" customFormat="1" ht="25.5" customHeight="1">
      <c r="B107" s="46"/>
      <c r="C107" s="221" t="s">
        <v>295</v>
      </c>
      <c r="D107" s="221" t="s">
        <v>137</v>
      </c>
      <c r="E107" s="222" t="s">
        <v>564</v>
      </c>
      <c r="F107" s="223" t="s">
        <v>565</v>
      </c>
      <c r="G107" s="224" t="s">
        <v>189</v>
      </c>
      <c r="H107" s="225">
        <v>1</v>
      </c>
      <c r="I107" s="226"/>
      <c r="J107" s="227">
        <f>ROUND(I107*H107,2)</f>
        <v>0</v>
      </c>
      <c r="K107" s="223" t="s">
        <v>176</v>
      </c>
      <c r="L107" s="72"/>
      <c r="M107" s="228" t="s">
        <v>21</v>
      </c>
      <c r="N107" s="229" t="s">
        <v>45</v>
      </c>
      <c r="O107" s="47"/>
      <c r="P107" s="230">
        <f>O107*H107</f>
        <v>0</v>
      </c>
      <c r="Q107" s="230">
        <v>0.00038999999999999999</v>
      </c>
      <c r="R107" s="230">
        <f>Q107*H107</f>
        <v>0.00038999999999999999</v>
      </c>
      <c r="S107" s="230">
        <v>0</v>
      </c>
      <c r="T107" s="231">
        <f>S107*H107</f>
        <v>0</v>
      </c>
      <c r="AR107" s="24" t="s">
        <v>146</v>
      </c>
      <c r="AT107" s="24" t="s">
        <v>137</v>
      </c>
      <c r="AU107" s="24" t="s">
        <v>142</v>
      </c>
      <c r="AY107" s="24" t="s">
        <v>134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142</v>
      </c>
      <c r="BK107" s="232">
        <f>ROUND(I107*H107,2)</f>
        <v>0</v>
      </c>
      <c r="BL107" s="24" t="s">
        <v>146</v>
      </c>
      <c r="BM107" s="24" t="s">
        <v>566</v>
      </c>
    </row>
    <row r="108" s="1" customFormat="1" ht="25.5" customHeight="1">
      <c r="B108" s="46"/>
      <c r="C108" s="221" t="s">
        <v>299</v>
      </c>
      <c r="D108" s="221" t="s">
        <v>137</v>
      </c>
      <c r="E108" s="222" t="s">
        <v>567</v>
      </c>
      <c r="F108" s="223" t="s">
        <v>568</v>
      </c>
      <c r="G108" s="224" t="s">
        <v>189</v>
      </c>
      <c r="H108" s="225">
        <v>1</v>
      </c>
      <c r="I108" s="226"/>
      <c r="J108" s="227">
        <f>ROUND(I108*H108,2)</f>
        <v>0</v>
      </c>
      <c r="K108" s="223" t="s">
        <v>176</v>
      </c>
      <c r="L108" s="72"/>
      <c r="M108" s="228" t="s">
        <v>21</v>
      </c>
      <c r="N108" s="229" t="s">
        <v>45</v>
      </c>
      <c r="O108" s="47"/>
      <c r="P108" s="230">
        <f>O108*H108</f>
        <v>0</v>
      </c>
      <c r="Q108" s="230">
        <v>0.00059000000000000003</v>
      </c>
      <c r="R108" s="230">
        <f>Q108*H108</f>
        <v>0.00059000000000000003</v>
      </c>
      <c r="S108" s="230">
        <v>0</v>
      </c>
      <c r="T108" s="231">
        <f>S108*H108</f>
        <v>0</v>
      </c>
      <c r="AR108" s="24" t="s">
        <v>146</v>
      </c>
      <c r="AT108" s="24" t="s">
        <v>137</v>
      </c>
      <c r="AU108" s="24" t="s">
        <v>142</v>
      </c>
      <c r="AY108" s="24" t="s">
        <v>134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142</v>
      </c>
      <c r="BK108" s="232">
        <f>ROUND(I108*H108,2)</f>
        <v>0</v>
      </c>
      <c r="BL108" s="24" t="s">
        <v>146</v>
      </c>
      <c r="BM108" s="24" t="s">
        <v>569</v>
      </c>
    </row>
    <row r="109" s="1" customFormat="1" ht="16.5" customHeight="1">
      <c r="B109" s="46"/>
      <c r="C109" s="221" t="s">
        <v>9</v>
      </c>
      <c r="D109" s="221" t="s">
        <v>137</v>
      </c>
      <c r="E109" s="222" t="s">
        <v>570</v>
      </c>
      <c r="F109" s="223" t="s">
        <v>571</v>
      </c>
      <c r="G109" s="224" t="s">
        <v>189</v>
      </c>
      <c r="H109" s="225">
        <v>1</v>
      </c>
      <c r="I109" s="226"/>
      <c r="J109" s="227">
        <f>ROUND(I109*H109,2)</f>
        <v>0</v>
      </c>
      <c r="K109" s="223" t="s">
        <v>176</v>
      </c>
      <c r="L109" s="72"/>
      <c r="M109" s="228" t="s">
        <v>21</v>
      </c>
      <c r="N109" s="229" t="s">
        <v>45</v>
      </c>
      <c r="O109" s="47"/>
      <c r="P109" s="230">
        <f>O109*H109</f>
        <v>0</v>
      </c>
      <c r="Q109" s="230">
        <v>0.00040000000000000002</v>
      </c>
      <c r="R109" s="230">
        <f>Q109*H109</f>
        <v>0.00040000000000000002</v>
      </c>
      <c r="S109" s="230">
        <v>0</v>
      </c>
      <c r="T109" s="231">
        <f>S109*H109</f>
        <v>0</v>
      </c>
      <c r="AR109" s="24" t="s">
        <v>146</v>
      </c>
      <c r="AT109" s="24" t="s">
        <v>137</v>
      </c>
      <c r="AU109" s="24" t="s">
        <v>142</v>
      </c>
      <c r="AY109" s="24" t="s">
        <v>134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142</v>
      </c>
      <c r="BK109" s="232">
        <f>ROUND(I109*H109,2)</f>
        <v>0</v>
      </c>
      <c r="BL109" s="24" t="s">
        <v>146</v>
      </c>
      <c r="BM109" s="24" t="s">
        <v>572</v>
      </c>
    </row>
    <row r="110" s="1" customFormat="1" ht="16.5" customHeight="1">
      <c r="B110" s="46"/>
      <c r="C110" s="221" t="s">
        <v>314</v>
      </c>
      <c r="D110" s="221" t="s">
        <v>137</v>
      </c>
      <c r="E110" s="222" t="s">
        <v>573</v>
      </c>
      <c r="F110" s="223" t="s">
        <v>574</v>
      </c>
      <c r="G110" s="224" t="s">
        <v>189</v>
      </c>
      <c r="H110" s="225">
        <v>1</v>
      </c>
      <c r="I110" s="226"/>
      <c r="J110" s="227">
        <f>ROUND(I110*H110,2)</f>
        <v>0</v>
      </c>
      <c r="K110" s="223" t="s">
        <v>176</v>
      </c>
      <c r="L110" s="72"/>
      <c r="M110" s="228" t="s">
        <v>21</v>
      </c>
      <c r="N110" s="229" t="s">
        <v>45</v>
      </c>
      <c r="O110" s="47"/>
      <c r="P110" s="230">
        <f>O110*H110</f>
        <v>0</v>
      </c>
      <c r="Q110" s="230">
        <v>0.00055999999999999995</v>
      </c>
      <c r="R110" s="230">
        <f>Q110*H110</f>
        <v>0.00055999999999999995</v>
      </c>
      <c r="S110" s="230">
        <v>0</v>
      </c>
      <c r="T110" s="231">
        <f>S110*H110</f>
        <v>0</v>
      </c>
      <c r="AR110" s="24" t="s">
        <v>146</v>
      </c>
      <c r="AT110" s="24" t="s">
        <v>137</v>
      </c>
      <c r="AU110" s="24" t="s">
        <v>142</v>
      </c>
      <c r="AY110" s="24" t="s">
        <v>134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142</v>
      </c>
      <c r="BK110" s="232">
        <f>ROUND(I110*H110,2)</f>
        <v>0</v>
      </c>
      <c r="BL110" s="24" t="s">
        <v>146</v>
      </c>
      <c r="BM110" s="24" t="s">
        <v>575</v>
      </c>
    </row>
    <row r="111" s="1" customFormat="1" ht="16.5" customHeight="1">
      <c r="B111" s="46"/>
      <c r="C111" s="221" t="s">
        <v>318</v>
      </c>
      <c r="D111" s="221" t="s">
        <v>137</v>
      </c>
      <c r="E111" s="222" t="s">
        <v>576</v>
      </c>
      <c r="F111" s="223" t="s">
        <v>577</v>
      </c>
      <c r="G111" s="224" t="s">
        <v>189</v>
      </c>
      <c r="H111" s="225">
        <v>1</v>
      </c>
      <c r="I111" s="226"/>
      <c r="J111" s="227">
        <f>ROUND(I111*H111,2)</f>
        <v>0</v>
      </c>
      <c r="K111" s="223" t="s">
        <v>21</v>
      </c>
      <c r="L111" s="72"/>
      <c r="M111" s="228" t="s">
        <v>21</v>
      </c>
      <c r="N111" s="229" t="s">
        <v>45</v>
      </c>
      <c r="O111" s="47"/>
      <c r="P111" s="230">
        <f>O111*H111</f>
        <v>0</v>
      </c>
      <c r="Q111" s="230">
        <v>0.00060999999999999997</v>
      </c>
      <c r="R111" s="230">
        <f>Q111*H111</f>
        <v>0.00060999999999999997</v>
      </c>
      <c r="S111" s="230">
        <v>0</v>
      </c>
      <c r="T111" s="231">
        <f>S111*H111</f>
        <v>0</v>
      </c>
      <c r="AR111" s="24" t="s">
        <v>146</v>
      </c>
      <c r="AT111" s="24" t="s">
        <v>137</v>
      </c>
      <c r="AU111" s="24" t="s">
        <v>142</v>
      </c>
      <c r="AY111" s="24" t="s">
        <v>134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142</v>
      </c>
      <c r="BK111" s="232">
        <f>ROUND(I111*H111,2)</f>
        <v>0</v>
      </c>
      <c r="BL111" s="24" t="s">
        <v>146</v>
      </c>
      <c r="BM111" s="24" t="s">
        <v>578</v>
      </c>
    </row>
    <row r="112" s="1" customFormat="1" ht="16.5" customHeight="1">
      <c r="B112" s="46"/>
      <c r="C112" s="221" t="s">
        <v>579</v>
      </c>
      <c r="D112" s="221" t="s">
        <v>137</v>
      </c>
      <c r="E112" s="222" t="s">
        <v>580</v>
      </c>
      <c r="F112" s="223" t="s">
        <v>581</v>
      </c>
      <c r="G112" s="224" t="s">
        <v>189</v>
      </c>
      <c r="H112" s="225">
        <v>1</v>
      </c>
      <c r="I112" s="226"/>
      <c r="J112" s="227">
        <f>ROUND(I112*H112,2)</f>
        <v>0</v>
      </c>
      <c r="K112" s="223" t="s">
        <v>160</v>
      </c>
      <c r="L112" s="72"/>
      <c r="M112" s="228" t="s">
        <v>21</v>
      </c>
      <c r="N112" s="229" t="s">
        <v>45</v>
      </c>
      <c r="O112" s="47"/>
      <c r="P112" s="230">
        <f>O112*H112</f>
        <v>0</v>
      </c>
      <c r="Q112" s="230">
        <v>0.00027999999999999998</v>
      </c>
      <c r="R112" s="230">
        <f>Q112*H112</f>
        <v>0.00027999999999999998</v>
      </c>
      <c r="S112" s="230">
        <v>0.0041000000000000003</v>
      </c>
      <c r="T112" s="231">
        <f>S112*H112</f>
        <v>0.0041000000000000003</v>
      </c>
      <c r="AR112" s="24" t="s">
        <v>146</v>
      </c>
      <c r="AT112" s="24" t="s">
        <v>137</v>
      </c>
      <c r="AU112" s="24" t="s">
        <v>142</v>
      </c>
      <c r="AY112" s="24" t="s">
        <v>134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142</v>
      </c>
      <c r="BK112" s="232">
        <f>ROUND(I112*H112,2)</f>
        <v>0</v>
      </c>
      <c r="BL112" s="24" t="s">
        <v>146</v>
      </c>
      <c r="BM112" s="24" t="s">
        <v>582</v>
      </c>
    </row>
    <row r="113" s="1" customFormat="1" ht="16.5" customHeight="1">
      <c r="B113" s="46"/>
      <c r="C113" s="221" t="s">
        <v>322</v>
      </c>
      <c r="D113" s="221" t="s">
        <v>137</v>
      </c>
      <c r="E113" s="222" t="s">
        <v>583</v>
      </c>
      <c r="F113" s="223" t="s">
        <v>584</v>
      </c>
      <c r="G113" s="224" t="s">
        <v>189</v>
      </c>
      <c r="H113" s="225">
        <v>1</v>
      </c>
      <c r="I113" s="226"/>
      <c r="J113" s="227">
        <f>ROUND(I113*H113,2)</f>
        <v>0</v>
      </c>
      <c r="K113" s="223" t="s">
        <v>21</v>
      </c>
      <c r="L113" s="72"/>
      <c r="M113" s="228" t="s">
        <v>21</v>
      </c>
      <c r="N113" s="229" t="s">
        <v>45</v>
      </c>
      <c r="O113" s="47"/>
      <c r="P113" s="230">
        <f>O113*H113</f>
        <v>0</v>
      </c>
      <c r="Q113" s="230">
        <v>0.00017000000000000001</v>
      </c>
      <c r="R113" s="230">
        <f>Q113*H113</f>
        <v>0.00017000000000000001</v>
      </c>
      <c r="S113" s="230">
        <v>0</v>
      </c>
      <c r="T113" s="231">
        <f>S113*H113</f>
        <v>0</v>
      </c>
      <c r="AR113" s="24" t="s">
        <v>146</v>
      </c>
      <c r="AT113" s="24" t="s">
        <v>137</v>
      </c>
      <c r="AU113" s="24" t="s">
        <v>142</v>
      </c>
      <c r="AY113" s="24" t="s">
        <v>134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142</v>
      </c>
      <c r="BK113" s="232">
        <f>ROUND(I113*H113,2)</f>
        <v>0</v>
      </c>
      <c r="BL113" s="24" t="s">
        <v>146</v>
      </c>
      <c r="BM113" s="24" t="s">
        <v>585</v>
      </c>
    </row>
    <row r="114" s="1" customFormat="1" ht="25.5" customHeight="1">
      <c r="B114" s="46"/>
      <c r="C114" s="221" t="s">
        <v>330</v>
      </c>
      <c r="D114" s="221" t="s">
        <v>137</v>
      </c>
      <c r="E114" s="222" t="s">
        <v>586</v>
      </c>
      <c r="F114" s="223" t="s">
        <v>587</v>
      </c>
      <c r="G114" s="224" t="s">
        <v>246</v>
      </c>
      <c r="H114" s="225">
        <v>0.078</v>
      </c>
      <c r="I114" s="226"/>
      <c r="J114" s="227">
        <f>ROUND(I114*H114,2)</f>
        <v>0</v>
      </c>
      <c r="K114" s="223" t="s">
        <v>176</v>
      </c>
      <c r="L114" s="72"/>
      <c r="M114" s="228" t="s">
        <v>21</v>
      </c>
      <c r="N114" s="229" t="s">
        <v>45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146</v>
      </c>
      <c r="AT114" s="24" t="s">
        <v>137</v>
      </c>
      <c r="AU114" s="24" t="s">
        <v>142</v>
      </c>
      <c r="AY114" s="24" t="s">
        <v>134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142</v>
      </c>
      <c r="BK114" s="232">
        <f>ROUND(I114*H114,2)</f>
        <v>0</v>
      </c>
      <c r="BL114" s="24" t="s">
        <v>146</v>
      </c>
      <c r="BM114" s="24" t="s">
        <v>588</v>
      </c>
    </row>
    <row r="115" s="1" customFormat="1" ht="38.25" customHeight="1">
      <c r="B115" s="46"/>
      <c r="C115" s="221" t="s">
        <v>334</v>
      </c>
      <c r="D115" s="221" t="s">
        <v>137</v>
      </c>
      <c r="E115" s="222" t="s">
        <v>589</v>
      </c>
      <c r="F115" s="223" t="s">
        <v>590</v>
      </c>
      <c r="G115" s="224" t="s">
        <v>193</v>
      </c>
      <c r="H115" s="243"/>
      <c r="I115" s="226"/>
      <c r="J115" s="227">
        <f>ROUND(I115*H115,2)</f>
        <v>0</v>
      </c>
      <c r="K115" s="223" t="s">
        <v>176</v>
      </c>
      <c r="L115" s="72"/>
      <c r="M115" s="228" t="s">
        <v>21</v>
      </c>
      <c r="N115" s="229" t="s">
        <v>45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146</v>
      </c>
      <c r="AT115" s="24" t="s">
        <v>137</v>
      </c>
      <c r="AU115" s="24" t="s">
        <v>142</v>
      </c>
      <c r="AY115" s="24" t="s">
        <v>134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142</v>
      </c>
      <c r="BK115" s="232">
        <f>ROUND(I115*H115,2)</f>
        <v>0</v>
      </c>
      <c r="BL115" s="24" t="s">
        <v>146</v>
      </c>
      <c r="BM115" s="24" t="s">
        <v>591</v>
      </c>
    </row>
    <row r="116" s="10" customFormat="1" ht="29.88" customHeight="1">
      <c r="B116" s="205"/>
      <c r="C116" s="206"/>
      <c r="D116" s="207" t="s">
        <v>72</v>
      </c>
      <c r="E116" s="219" t="s">
        <v>592</v>
      </c>
      <c r="F116" s="219" t="s">
        <v>593</v>
      </c>
      <c r="G116" s="206"/>
      <c r="H116" s="206"/>
      <c r="I116" s="209"/>
      <c r="J116" s="220">
        <f>BK116</f>
        <v>0</v>
      </c>
      <c r="K116" s="206"/>
      <c r="L116" s="211"/>
      <c r="M116" s="212"/>
      <c r="N116" s="213"/>
      <c r="O116" s="213"/>
      <c r="P116" s="214">
        <f>SUM(P117:P118)</f>
        <v>0</v>
      </c>
      <c r="Q116" s="213"/>
      <c r="R116" s="214">
        <f>SUM(R117:R118)</f>
        <v>0</v>
      </c>
      <c r="S116" s="213"/>
      <c r="T116" s="215">
        <f>SUM(T117:T118)</f>
        <v>0.022800000000000001</v>
      </c>
      <c r="AR116" s="216" t="s">
        <v>142</v>
      </c>
      <c r="AT116" s="217" t="s">
        <v>72</v>
      </c>
      <c r="AU116" s="217" t="s">
        <v>81</v>
      </c>
      <c r="AY116" s="216" t="s">
        <v>134</v>
      </c>
      <c r="BK116" s="218">
        <f>SUM(BK117:BK118)</f>
        <v>0</v>
      </c>
    </row>
    <row r="117" s="1" customFormat="1" ht="16.5" customHeight="1">
      <c r="B117" s="46"/>
      <c r="C117" s="221" t="s">
        <v>342</v>
      </c>
      <c r="D117" s="221" t="s">
        <v>137</v>
      </c>
      <c r="E117" s="222" t="s">
        <v>594</v>
      </c>
      <c r="F117" s="223" t="s">
        <v>595</v>
      </c>
      <c r="G117" s="224" t="s">
        <v>204</v>
      </c>
      <c r="H117" s="225">
        <v>1</v>
      </c>
      <c r="I117" s="226"/>
      <c r="J117" s="227">
        <f>ROUND(I117*H117,2)</f>
        <v>0</v>
      </c>
      <c r="K117" s="223" t="s">
        <v>176</v>
      </c>
      <c r="L117" s="72"/>
      <c r="M117" s="228" t="s">
        <v>21</v>
      </c>
      <c r="N117" s="229" t="s">
        <v>45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0.022800000000000001</v>
      </c>
      <c r="T117" s="231">
        <f>S117*H117</f>
        <v>0.022800000000000001</v>
      </c>
      <c r="AR117" s="24" t="s">
        <v>146</v>
      </c>
      <c r="AT117" s="24" t="s">
        <v>137</v>
      </c>
      <c r="AU117" s="24" t="s">
        <v>142</v>
      </c>
      <c r="AY117" s="24" t="s">
        <v>134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142</v>
      </c>
      <c r="BK117" s="232">
        <f>ROUND(I117*H117,2)</f>
        <v>0</v>
      </c>
      <c r="BL117" s="24" t="s">
        <v>146</v>
      </c>
      <c r="BM117" s="24" t="s">
        <v>596</v>
      </c>
    </row>
    <row r="118" s="1" customFormat="1" ht="25.5" customHeight="1">
      <c r="B118" s="46"/>
      <c r="C118" s="221" t="s">
        <v>364</v>
      </c>
      <c r="D118" s="221" t="s">
        <v>137</v>
      </c>
      <c r="E118" s="222" t="s">
        <v>597</v>
      </c>
      <c r="F118" s="223" t="s">
        <v>598</v>
      </c>
      <c r="G118" s="224" t="s">
        <v>246</v>
      </c>
      <c r="H118" s="225">
        <v>0.023</v>
      </c>
      <c r="I118" s="226"/>
      <c r="J118" s="227">
        <f>ROUND(I118*H118,2)</f>
        <v>0</v>
      </c>
      <c r="K118" s="223" t="s">
        <v>176</v>
      </c>
      <c r="L118" s="72"/>
      <c r="M118" s="228" t="s">
        <v>21</v>
      </c>
      <c r="N118" s="229" t="s">
        <v>45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146</v>
      </c>
      <c r="AT118" s="24" t="s">
        <v>137</v>
      </c>
      <c r="AU118" s="24" t="s">
        <v>142</v>
      </c>
      <c r="AY118" s="24" t="s">
        <v>134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142</v>
      </c>
      <c r="BK118" s="232">
        <f>ROUND(I118*H118,2)</f>
        <v>0</v>
      </c>
      <c r="BL118" s="24" t="s">
        <v>146</v>
      </c>
      <c r="BM118" s="24" t="s">
        <v>599</v>
      </c>
    </row>
    <row r="119" s="10" customFormat="1" ht="29.88" customHeight="1">
      <c r="B119" s="205"/>
      <c r="C119" s="206"/>
      <c r="D119" s="207" t="s">
        <v>72</v>
      </c>
      <c r="E119" s="219" t="s">
        <v>486</v>
      </c>
      <c r="F119" s="219" t="s">
        <v>487</v>
      </c>
      <c r="G119" s="206"/>
      <c r="H119" s="206"/>
      <c r="I119" s="209"/>
      <c r="J119" s="220">
        <f>BK119</f>
        <v>0</v>
      </c>
      <c r="K119" s="206"/>
      <c r="L119" s="211"/>
      <c r="M119" s="212"/>
      <c r="N119" s="213"/>
      <c r="O119" s="213"/>
      <c r="P119" s="214">
        <f>SUM(P120:P121)</f>
        <v>0</v>
      </c>
      <c r="Q119" s="213"/>
      <c r="R119" s="214">
        <f>SUM(R120:R121)</f>
        <v>0.00089999999999999998</v>
      </c>
      <c r="S119" s="213"/>
      <c r="T119" s="215">
        <f>SUM(T120:T121)</f>
        <v>0</v>
      </c>
      <c r="AR119" s="216" t="s">
        <v>142</v>
      </c>
      <c r="AT119" s="217" t="s">
        <v>72</v>
      </c>
      <c r="AU119" s="217" t="s">
        <v>81</v>
      </c>
      <c r="AY119" s="216" t="s">
        <v>134</v>
      </c>
      <c r="BK119" s="218">
        <f>SUM(BK120:BK121)</f>
        <v>0</v>
      </c>
    </row>
    <row r="120" s="1" customFormat="1" ht="25.5" customHeight="1">
      <c r="B120" s="46"/>
      <c r="C120" s="221" t="s">
        <v>376</v>
      </c>
      <c r="D120" s="221" t="s">
        <v>137</v>
      </c>
      <c r="E120" s="222" t="s">
        <v>489</v>
      </c>
      <c r="F120" s="223" t="s">
        <v>490</v>
      </c>
      <c r="G120" s="224" t="s">
        <v>159</v>
      </c>
      <c r="H120" s="225">
        <v>15</v>
      </c>
      <c r="I120" s="226"/>
      <c r="J120" s="227">
        <f>ROUND(I120*H120,2)</f>
        <v>0</v>
      </c>
      <c r="K120" s="223" t="s">
        <v>176</v>
      </c>
      <c r="L120" s="72"/>
      <c r="M120" s="228" t="s">
        <v>21</v>
      </c>
      <c r="N120" s="229" t="s">
        <v>45</v>
      </c>
      <c r="O120" s="47"/>
      <c r="P120" s="230">
        <f>O120*H120</f>
        <v>0</v>
      </c>
      <c r="Q120" s="230">
        <v>3.0000000000000001E-05</v>
      </c>
      <c r="R120" s="230">
        <f>Q120*H120</f>
        <v>0.00044999999999999999</v>
      </c>
      <c r="S120" s="230">
        <v>0</v>
      </c>
      <c r="T120" s="231">
        <f>S120*H120</f>
        <v>0</v>
      </c>
      <c r="AR120" s="24" t="s">
        <v>146</v>
      </c>
      <c r="AT120" s="24" t="s">
        <v>137</v>
      </c>
      <c r="AU120" s="24" t="s">
        <v>142</v>
      </c>
      <c r="AY120" s="24" t="s">
        <v>134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142</v>
      </c>
      <c r="BK120" s="232">
        <f>ROUND(I120*H120,2)</f>
        <v>0</v>
      </c>
      <c r="BL120" s="24" t="s">
        <v>146</v>
      </c>
      <c r="BM120" s="24" t="s">
        <v>600</v>
      </c>
    </row>
    <row r="121" s="1" customFormat="1" ht="25.5" customHeight="1">
      <c r="B121" s="46"/>
      <c r="C121" s="221" t="s">
        <v>171</v>
      </c>
      <c r="D121" s="221" t="s">
        <v>137</v>
      </c>
      <c r="E121" s="222" t="s">
        <v>601</v>
      </c>
      <c r="F121" s="223" t="s">
        <v>602</v>
      </c>
      <c r="G121" s="224" t="s">
        <v>159</v>
      </c>
      <c r="H121" s="225">
        <v>15</v>
      </c>
      <c r="I121" s="226"/>
      <c r="J121" s="227">
        <f>ROUND(I121*H121,2)</f>
        <v>0</v>
      </c>
      <c r="K121" s="223" t="s">
        <v>176</v>
      </c>
      <c r="L121" s="72"/>
      <c r="M121" s="228" t="s">
        <v>21</v>
      </c>
      <c r="N121" s="244" t="s">
        <v>45</v>
      </c>
      <c r="O121" s="245"/>
      <c r="P121" s="246">
        <f>O121*H121</f>
        <v>0</v>
      </c>
      <c r="Q121" s="246">
        <v>3.0000000000000001E-05</v>
      </c>
      <c r="R121" s="246">
        <f>Q121*H121</f>
        <v>0.00044999999999999999</v>
      </c>
      <c r="S121" s="246">
        <v>0</v>
      </c>
      <c r="T121" s="247">
        <f>S121*H121</f>
        <v>0</v>
      </c>
      <c r="AR121" s="24" t="s">
        <v>146</v>
      </c>
      <c r="AT121" s="24" t="s">
        <v>137</v>
      </c>
      <c r="AU121" s="24" t="s">
        <v>142</v>
      </c>
      <c r="AY121" s="24" t="s">
        <v>134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142</v>
      </c>
      <c r="BK121" s="232">
        <f>ROUND(I121*H121,2)</f>
        <v>0</v>
      </c>
      <c r="BL121" s="24" t="s">
        <v>146</v>
      </c>
      <c r="BM121" s="24" t="s">
        <v>603</v>
      </c>
    </row>
    <row r="122" s="1" customFormat="1" ht="6.96" customHeight="1">
      <c r="B122" s="67"/>
      <c r="C122" s="68"/>
      <c r="D122" s="68"/>
      <c r="E122" s="68"/>
      <c r="F122" s="68"/>
      <c r="G122" s="68"/>
      <c r="H122" s="68"/>
      <c r="I122" s="166"/>
      <c r="J122" s="68"/>
      <c r="K122" s="68"/>
      <c r="L122" s="72"/>
    </row>
  </sheetData>
  <sheetProtection sheet="1" autoFilter="0" formatColumns="0" formatRows="0" objects="1" scenarios="1" spinCount="100000" saltValue="Si56rDOexfQlsEJFP+vbXSuOkjnZT0dkdsYC/T2nFvy9zkQcqrRoHqS/v8a1EhaMth1vbG+LeZyr15Yac4kSvQ==" hashValue="dhsAIr4g69Qto0/VB8GMMZcsDdN9JmqKOdQGjc9sOIHPQJo3LIkl1pRKsVb+8O1a5HqbRRSm8J/2eS+CkspcEQ==" algorithmName="SHA-512" password="CC35"/>
  <autoFilter ref="C81:K121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Kollárova č.p. 590 KH - 3. patro - Byt č.6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604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17. 5. 2018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ROUND(J82,2)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ROUND(SUM(BE82:BE156), 2)</f>
        <v>0</v>
      </c>
      <c r="G30" s="47"/>
      <c r="H30" s="47"/>
      <c r="I30" s="158">
        <v>0.20999999999999999</v>
      </c>
      <c r="J30" s="157">
        <f>ROUND(ROUND((SUM(BE82:BE156)),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ROUND(SUM(BF82:BF156), 2)</f>
        <v>0</v>
      </c>
      <c r="G31" s="47"/>
      <c r="H31" s="47"/>
      <c r="I31" s="158">
        <v>0.14999999999999999</v>
      </c>
      <c r="J31" s="157">
        <f>ROUND(ROUND((SUM(BF82:BF156)),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ROUND(SUM(BG82:BG156),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ROUND(SUM(BH82:BH156),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ROUND(SUM(BI82:BI156),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Kollárova č.p. 590 KH - 3. patro - Byt č.6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17713ZT - Zdravotní technika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Kutná Hora - Vnitřní Město</v>
      </c>
      <c r="G49" s="47"/>
      <c r="H49" s="47"/>
      <c r="I49" s="146" t="s">
        <v>25</v>
      </c>
      <c r="J49" s="147" t="str">
        <f>IF(J12="","",J12)</f>
        <v>17. 5. 2018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Kutná Hora, Havlíčkovo nám. 552</v>
      </c>
      <c r="G51" s="47"/>
      <c r="H51" s="47"/>
      <c r="I51" s="146" t="s">
        <v>33</v>
      </c>
      <c r="J51" s="44" t="str">
        <f>E21</f>
        <v>Kutnohorská stavební projekce- ing.Martin Hádek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J82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108</v>
      </c>
      <c r="E57" s="180"/>
      <c r="F57" s="180"/>
      <c r="G57" s="180"/>
      <c r="H57" s="180"/>
      <c r="I57" s="181"/>
      <c r="J57" s="182">
        <f>J83</f>
        <v>0</v>
      </c>
      <c r="K57" s="183"/>
    </row>
    <row r="58" s="8" customFormat="1" ht="19.92" customHeight="1">
      <c r="B58" s="184"/>
      <c r="C58" s="185"/>
      <c r="D58" s="186" t="s">
        <v>109</v>
      </c>
      <c r="E58" s="187"/>
      <c r="F58" s="187"/>
      <c r="G58" s="187"/>
      <c r="H58" s="187"/>
      <c r="I58" s="188"/>
      <c r="J58" s="189">
        <f>J84</f>
        <v>0</v>
      </c>
      <c r="K58" s="190"/>
    </row>
    <row r="59" s="7" customFormat="1" ht="24.96" customHeight="1">
      <c r="B59" s="177"/>
      <c r="C59" s="178"/>
      <c r="D59" s="179" t="s">
        <v>110</v>
      </c>
      <c r="E59" s="180"/>
      <c r="F59" s="180"/>
      <c r="G59" s="180"/>
      <c r="H59" s="180"/>
      <c r="I59" s="181"/>
      <c r="J59" s="182">
        <f>J86</f>
        <v>0</v>
      </c>
      <c r="K59" s="183"/>
    </row>
    <row r="60" s="8" customFormat="1" ht="19.92" customHeight="1">
      <c r="B60" s="184"/>
      <c r="C60" s="185"/>
      <c r="D60" s="186" t="s">
        <v>605</v>
      </c>
      <c r="E60" s="187"/>
      <c r="F60" s="187"/>
      <c r="G60" s="187"/>
      <c r="H60" s="187"/>
      <c r="I60" s="188"/>
      <c r="J60" s="189">
        <f>J87</f>
        <v>0</v>
      </c>
      <c r="K60" s="190"/>
    </row>
    <row r="61" s="8" customFormat="1" ht="19.92" customHeight="1">
      <c r="B61" s="184"/>
      <c r="C61" s="185"/>
      <c r="D61" s="186" t="s">
        <v>606</v>
      </c>
      <c r="E61" s="187"/>
      <c r="F61" s="187"/>
      <c r="G61" s="187"/>
      <c r="H61" s="187"/>
      <c r="I61" s="188"/>
      <c r="J61" s="189">
        <f>J101</f>
        <v>0</v>
      </c>
      <c r="K61" s="190"/>
    </row>
    <row r="62" s="8" customFormat="1" ht="19.92" customHeight="1">
      <c r="B62" s="184"/>
      <c r="C62" s="185"/>
      <c r="D62" s="186" t="s">
        <v>498</v>
      </c>
      <c r="E62" s="187"/>
      <c r="F62" s="187"/>
      <c r="G62" s="187"/>
      <c r="H62" s="187"/>
      <c r="I62" s="188"/>
      <c r="J62" s="189">
        <f>J128</f>
        <v>0</v>
      </c>
      <c r="K62" s="190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44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66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69"/>
      <c r="J68" s="71"/>
      <c r="K68" s="71"/>
      <c r="L68" s="72"/>
    </row>
    <row r="69" s="1" customFormat="1" ht="36.96" customHeight="1">
      <c r="B69" s="46"/>
      <c r="C69" s="73" t="s">
        <v>118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6.5" customHeight="1">
      <c r="B72" s="46"/>
      <c r="C72" s="74"/>
      <c r="D72" s="74"/>
      <c r="E72" s="192" t="str">
        <f>E7</f>
        <v>Kollárova č.p. 590 KH - 3. patro - Byt č.6</v>
      </c>
      <c r="F72" s="76"/>
      <c r="G72" s="76"/>
      <c r="H72" s="76"/>
      <c r="I72" s="191"/>
      <c r="J72" s="74"/>
      <c r="K72" s="74"/>
      <c r="L72" s="72"/>
    </row>
    <row r="73" s="1" customFormat="1" ht="14.4" customHeight="1">
      <c r="B73" s="46"/>
      <c r="C73" s="76" t="s">
        <v>101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E9</f>
        <v>17713ZT - Zdravotní technika</v>
      </c>
      <c r="F74" s="74"/>
      <c r="G74" s="74"/>
      <c r="H74" s="74"/>
      <c r="I74" s="191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193" t="str">
        <f>F12</f>
        <v>Kutná Hora - Vnitřní Město</v>
      </c>
      <c r="G76" s="74"/>
      <c r="H76" s="74"/>
      <c r="I76" s="194" t="s">
        <v>25</v>
      </c>
      <c r="J76" s="85" t="str">
        <f>IF(J12="","",J12)</f>
        <v>17. 5. 2018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193" t="str">
        <f>E15</f>
        <v>Město Kutná Hora, Havlíčkovo nám. 552</v>
      </c>
      <c r="G78" s="74"/>
      <c r="H78" s="74"/>
      <c r="I78" s="194" t="s">
        <v>33</v>
      </c>
      <c r="J78" s="193" t="str">
        <f>E21</f>
        <v>Kutnohorská stavební projekce- ing.Martin Hádek</v>
      </c>
      <c r="K78" s="74"/>
      <c r="L78" s="72"/>
    </row>
    <row r="79" s="1" customFormat="1" ht="14.4" customHeight="1">
      <c r="B79" s="46"/>
      <c r="C79" s="76" t="s">
        <v>31</v>
      </c>
      <c r="D79" s="74"/>
      <c r="E79" s="74"/>
      <c r="F79" s="193" t="str">
        <f>IF(E18="","",E18)</f>
        <v/>
      </c>
      <c r="G79" s="74"/>
      <c r="H79" s="74"/>
      <c r="I79" s="191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9" customFormat="1" ht="29.28" customHeight="1">
      <c r="B81" s="195"/>
      <c r="C81" s="196" t="s">
        <v>119</v>
      </c>
      <c r="D81" s="197" t="s">
        <v>58</v>
      </c>
      <c r="E81" s="197" t="s">
        <v>54</v>
      </c>
      <c r="F81" s="197" t="s">
        <v>120</v>
      </c>
      <c r="G81" s="197" t="s">
        <v>121</v>
      </c>
      <c r="H81" s="197" t="s">
        <v>122</v>
      </c>
      <c r="I81" s="198" t="s">
        <v>123</v>
      </c>
      <c r="J81" s="197" t="s">
        <v>105</v>
      </c>
      <c r="K81" s="199" t="s">
        <v>124</v>
      </c>
      <c r="L81" s="200"/>
      <c r="M81" s="102" t="s">
        <v>125</v>
      </c>
      <c r="N81" s="103" t="s">
        <v>43</v>
      </c>
      <c r="O81" s="103" t="s">
        <v>126</v>
      </c>
      <c r="P81" s="103" t="s">
        <v>127</v>
      </c>
      <c r="Q81" s="103" t="s">
        <v>128</v>
      </c>
      <c r="R81" s="103" t="s">
        <v>129</v>
      </c>
      <c r="S81" s="103" t="s">
        <v>130</v>
      </c>
      <c r="T81" s="104" t="s">
        <v>131</v>
      </c>
    </row>
    <row r="82" s="1" customFormat="1" ht="29.28" customHeight="1">
      <c r="B82" s="46"/>
      <c r="C82" s="108" t="s">
        <v>106</v>
      </c>
      <c r="D82" s="74"/>
      <c r="E82" s="74"/>
      <c r="F82" s="74"/>
      <c r="G82" s="74"/>
      <c r="H82" s="74"/>
      <c r="I82" s="191"/>
      <c r="J82" s="201">
        <f>BK82</f>
        <v>0</v>
      </c>
      <c r="K82" s="74"/>
      <c r="L82" s="72"/>
      <c r="M82" s="105"/>
      <c r="N82" s="106"/>
      <c r="O82" s="106"/>
      <c r="P82" s="202">
        <f>P83+P86</f>
        <v>0</v>
      </c>
      <c r="Q82" s="106"/>
      <c r="R82" s="202">
        <f>R83+R86</f>
        <v>0.23737464520000001</v>
      </c>
      <c r="S82" s="106"/>
      <c r="T82" s="203">
        <f>T83+T86</f>
        <v>0.34609999999999996</v>
      </c>
      <c r="AT82" s="24" t="s">
        <v>72</v>
      </c>
      <c r="AU82" s="24" t="s">
        <v>107</v>
      </c>
      <c r="BK82" s="204">
        <f>BK83+BK86</f>
        <v>0</v>
      </c>
    </row>
    <row r="83" s="10" customFormat="1" ht="37.44" customHeight="1">
      <c r="B83" s="205"/>
      <c r="C83" s="206"/>
      <c r="D83" s="207" t="s">
        <v>72</v>
      </c>
      <c r="E83" s="208" t="s">
        <v>132</v>
      </c>
      <c r="F83" s="208" t="s">
        <v>133</v>
      </c>
      <c r="G83" s="206"/>
      <c r="H83" s="206"/>
      <c r="I83" s="209"/>
      <c r="J83" s="210">
        <f>BK83</f>
        <v>0</v>
      </c>
      <c r="K83" s="206"/>
      <c r="L83" s="211"/>
      <c r="M83" s="212"/>
      <c r="N83" s="213"/>
      <c r="O83" s="213"/>
      <c r="P83" s="214">
        <f>P84</f>
        <v>0</v>
      </c>
      <c r="Q83" s="213"/>
      <c r="R83" s="214">
        <f>R84</f>
        <v>0</v>
      </c>
      <c r="S83" s="213"/>
      <c r="T83" s="215">
        <f>T84</f>
        <v>0</v>
      </c>
      <c r="AR83" s="216" t="s">
        <v>81</v>
      </c>
      <c r="AT83" s="217" t="s">
        <v>72</v>
      </c>
      <c r="AU83" s="217" t="s">
        <v>73</v>
      </c>
      <c r="AY83" s="216" t="s">
        <v>134</v>
      </c>
      <c r="BK83" s="218">
        <f>BK84</f>
        <v>0</v>
      </c>
    </row>
    <row r="84" s="10" customFormat="1" ht="19.92" customHeight="1">
      <c r="B84" s="205"/>
      <c r="C84" s="206"/>
      <c r="D84" s="207" t="s">
        <v>72</v>
      </c>
      <c r="E84" s="219" t="s">
        <v>135</v>
      </c>
      <c r="F84" s="219" t="s">
        <v>136</v>
      </c>
      <c r="G84" s="206"/>
      <c r="H84" s="206"/>
      <c r="I84" s="209"/>
      <c r="J84" s="220">
        <f>BK84</f>
        <v>0</v>
      </c>
      <c r="K84" s="206"/>
      <c r="L84" s="211"/>
      <c r="M84" s="212"/>
      <c r="N84" s="213"/>
      <c r="O84" s="213"/>
      <c r="P84" s="214">
        <f>P85</f>
        <v>0</v>
      </c>
      <c r="Q84" s="213"/>
      <c r="R84" s="214">
        <f>R85</f>
        <v>0</v>
      </c>
      <c r="S84" s="213"/>
      <c r="T84" s="215">
        <f>T85</f>
        <v>0</v>
      </c>
      <c r="AR84" s="216" t="s">
        <v>81</v>
      </c>
      <c r="AT84" s="217" t="s">
        <v>72</v>
      </c>
      <c r="AU84" s="217" t="s">
        <v>81</v>
      </c>
      <c r="AY84" s="216" t="s">
        <v>134</v>
      </c>
      <c r="BK84" s="218">
        <f>BK85</f>
        <v>0</v>
      </c>
    </row>
    <row r="85" s="1" customFormat="1" ht="25.5" customHeight="1">
      <c r="B85" s="46"/>
      <c r="C85" s="221" t="s">
        <v>81</v>
      </c>
      <c r="D85" s="221" t="s">
        <v>137</v>
      </c>
      <c r="E85" s="222" t="s">
        <v>607</v>
      </c>
      <c r="F85" s="223" t="s">
        <v>608</v>
      </c>
      <c r="G85" s="224" t="s">
        <v>140</v>
      </c>
      <c r="H85" s="225">
        <v>1</v>
      </c>
      <c r="I85" s="226"/>
      <c r="J85" s="227">
        <f>ROUND(I85*H85,2)</f>
        <v>0</v>
      </c>
      <c r="K85" s="223" t="s">
        <v>21</v>
      </c>
      <c r="L85" s="72"/>
      <c r="M85" s="228" t="s">
        <v>21</v>
      </c>
      <c r="N85" s="229" t="s">
        <v>45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516</v>
      </c>
      <c r="AT85" s="24" t="s">
        <v>137</v>
      </c>
      <c r="AU85" s="24" t="s">
        <v>142</v>
      </c>
      <c r="AY85" s="24" t="s">
        <v>134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142</v>
      </c>
      <c r="BK85" s="232">
        <f>ROUND(I85*H85,2)</f>
        <v>0</v>
      </c>
      <c r="BL85" s="24" t="s">
        <v>516</v>
      </c>
      <c r="BM85" s="24" t="s">
        <v>609</v>
      </c>
    </row>
    <row r="86" s="10" customFormat="1" ht="37.44" customHeight="1">
      <c r="B86" s="205"/>
      <c r="C86" s="206"/>
      <c r="D86" s="207" t="s">
        <v>72</v>
      </c>
      <c r="E86" s="208" t="s">
        <v>152</v>
      </c>
      <c r="F86" s="208" t="s">
        <v>153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P87+P101+P128</f>
        <v>0</v>
      </c>
      <c r="Q86" s="213"/>
      <c r="R86" s="214">
        <f>R87+R101+R128</f>
        <v>0.23737464520000001</v>
      </c>
      <c r="S86" s="213"/>
      <c r="T86" s="215">
        <f>T87+T101+T128</f>
        <v>0.34609999999999996</v>
      </c>
      <c r="AR86" s="216" t="s">
        <v>142</v>
      </c>
      <c r="AT86" s="217" t="s">
        <v>72</v>
      </c>
      <c r="AU86" s="217" t="s">
        <v>73</v>
      </c>
      <c r="AY86" s="216" t="s">
        <v>134</v>
      </c>
      <c r="BK86" s="218">
        <f>BK87+BK101+BK128</f>
        <v>0</v>
      </c>
    </row>
    <row r="87" s="10" customFormat="1" ht="19.92" customHeight="1">
      <c r="B87" s="205"/>
      <c r="C87" s="206"/>
      <c r="D87" s="207" t="s">
        <v>72</v>
      </c>
      <c r="E87" s="219" t="s">
        <v>610</v>
      </c>
      <c r="F87" s="219" t="s">
        <v>611</v>
      </c>
      <c r="G87" s="206"/>
      <c r="H87" s="206"/>
      <c r="I87" s="209"/>
      <c r="J87" s="220">
        <f>BK87</f>
        <v>0</v>
      </c>
      <c r="K87" s="206"/>
      <c r="L87" s="211"/>
      <c r="M87" s="212"/>
      <c r="N87" s="213"/>
      <c r="O87" s="213"/>
      <c r="P87" s="214">
        <f>SUM(P88:P100)</f>
        <v>0</v>
      </c>
      <c r="Q87" s="213"/>
      <c r="R87" s="214">
        <f>SUM(R88:R100)</f>
        <v>0.014225000000000002</v>
      </c>
      <c r="S87" s="213"/>
      <c r="T87" s="215">
        <f>SUM(T88:T100)</f>
        <v>0.026939999999999999</v>
      </c>
      <c r="AR87" s="216" t="s">
        <v>142</v>
      </c>
      <c r="AT87" s="217" t="s">
        <v>72</v>
      </c>
      <c r="AU87" s="217" t="s">
        <v>81</v>
      </c>
      <c r="AY87" s="216" t="s">
        <v>134</v>
      </c>
      <c r="BK87" s="218">
        <f>SUM(BK88:BK100)</f>
        <v>0</v>
      </c>
    </row>
    <row r="88" s="1" customFormat="1" ht="25.5" customHeight="1">
      <c r="B88" s="46"/>
      <c r="C88" s="221" t="s">
        <v>148</v>
      </c>
      <c r="D88" s="221" t="s">
        <v>137</v>
      </c>
      <c r="E88" s="222" t="s">
        <v>612</v>
      </c>
      <c r="F88" s="223" t="s">
        <v>613</v>
      </c>
      <c r="G88" s="224" t="s">
        <v>159</v>
      </c>
      <c r="H88" s="225">
        <v>10</v>
      </c>
      <c r="I88" s="226"/>
      <c r="J88" s="227">
        <f>ROUND(I88*H88,2)</f>
        <v>0</v>
      </c>
      <c r="K88" s="223" t="s">
        <v>176</v>
      </c>
      <c r="L88" s="72"/>
      <c r="M88" s="228" t="s">
        <v>21</v>
      </c>
      <c r="N88" s="229" t="s">
        <v>45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0.0020999999999999999</v>
      </c>
      <c r="T88" s="231">
        <f>S88*H88</f>
        <v>0.020999999999999998</v>
      </c>
      <c r="AR88" s="24" t="s">
        <v>146</v>
      </c>
      <c r="AT88" s="24" t="s">
        <v>137</v>
      </c>
      <c r="AU88" s="24" t="s">
        <v>142</v>
      </c>
      <c r="AY88" s="24" t="s">
        <v>134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142</v>
      </c>
      <c r="BK88" s="232">
        <f>ROUND(I88*H88,2)</f>
        <v>0</v>
      </c>
      <c r="BL88" s="24" t="s">
        <v>146</v>
      </c>
      <c r="BM88" s="24" t="s">
        <v>614</v>
      </c>
    </row>
    <row r="89" s="1" customFormat="1" ht="25.5" customHeight="1">
      <c r="B89" s="46"/>
      <c r="C89" s="221" t="s">
        <v>399</v>
      </c>
      <c r="D89" s="221" t="s">
        <v>137</v>
      </c>
      <c r="E89" s="222" t="s">
        <v>615</v>
      </c>
      <c r="F89" s="223" t="s">
        <v>616</v>
      </c>
      <c r="G89" s="224" t="s">
        <v>159</v>
      </c>
      <c r="H89" s="225">
        <v>3</v>
      </c>
      <c r="I89" s="226"/>
      <c r="J89" s="227">
        <f>ROUND(I89*H89,2)</f>
        <v>0</v>
      </c>
      <c r="K89" s="223" t="s">
        <v>160</v>
      </c>
      <c r="L89" s="72"/>
      <c r="M89" s="228" t="s">
        <v>21</v>
      </c>
      <c r="N89" s="229" t="s">
        <v>45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0.00198</v>
      </c>
      <c r="T89" s="231">
        <f>S89*H89</f>
        <v>0.00594</v>
      </c>
      <c r="AR89" s="24" t="s">
        <v>146</v>
      </c>
      <c r="AT89" s="24" t="s">
        <v>137</v>
      </c>
      <c r="AU89" s="24" t="s">
        <v>142</v>
      </c>
      <c r="AY89" s="24" t="s">
        <v>134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142</v>
      </c>
      <c r="BK89" s="232">
        <f>ROUND(I89*H89,2)</f>
        <v>0</v>
      </c>
      <c r="BL89" s="24" t="s">
        <v>146</v>
      </c>
      <c r="BM89" s="24" t="s">
        <v>617</v>
      </c>
    </row>
    <row r="90" s="1" customFormat="1" ht="16.5" customHeight="1">
      <c r="B90" s="46"/>
      <c r="C90" s="221" t="s">
        <v>395</v>
      </c>
      <c r="D90" s="221" t="s">
        <v>137</v>
      </c>
      <c r="E90" s="222" t="s">
        <v>618</v>
      </c>
      <c r="F90" s="223" t="s">
        <v>619</v>
      </c>
      <c r="G90" s="224" t="s">
        <v>189</v>
      </c>
      <c r="H90" s="225">
        <v>1</v>
      </c>
      <c r="I90" s="226"/>
      <c r="J90" s="227">
        <f>ROUND(I90*H90,2)</f>
        <v>0</v>
      </c>
      <c r="K90" s="223" t="s">
        <v>160</v>
      </c>
      <c r="L90" s="72"/>
      <c r="M90" s="228" t="s">
        <v>21</v>
      </c>
      <c r="N90" s="229" t="s">
        <v>45</v>
      </c>
      <c r="O90" s="47"/>
      <c r="P90" s="230">
        <f>O90*H90</f>
        <v>0</v>
      </c>
      <c r="Q90" s="230">
        <v>0.0018</v>
      </c>
      <c r="R90" s="230">
        <f>Q90*H90</f>
        <v>0.0018</v>
      </c>
      <c r="S90" s="230">
        <v>0</v>
      </c>
      <c r="T90" s="231">
        <f>S90*H90</f>
        <v>0</v>
      </c>
      <c r="AR90" s="24" t="s">
        <v>146</v>
      </c>
      <c r="AT90" s="24" t="s">
        <v>137</v>
      </c>
      <c r="AU90" s="24" t="s">
        <v>142</v>
      </c>
      <c r="AY90" s="24" t="s">
        <v>134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142</v>
      </c>
      <c r="BK90" s="232">
        <f>ROUND(I90*H90,2)</f>
        <v>0</v>
      </c>
      <c r="BL90" s="24" t="s">
        <v>146</v>
      </c>
      <c r="BM90" s="24" t="s">
        <v>620</v>
      </c>
    </row>
    <row r="91" s="1" customFormat="1" ht="16.5" customHeight="1">
      <c r="B91" s="46"/>
      <c r="C91" s="221" t="s">
        <v>326</v>
      </c>
      <c r="D91" s="221" t="s">
        <v>137</v>
      </c>
      <c r="E91" s="222" t="s">
        <v>621</v>
      </c>
      <c r="F91" s="223" t="s">
        <v>622</v>
      </c>
      <c r="G91" s="224" t="s">
        <v>189</v>
      </c>
      <c r="H91" s="225">
        <v>1</v>
      </c>
      <c r="I91" s="226"/>
      <c r="J91" s="227">
        <f>ROUND(I91*H91,2)</f>
        <v>0</v>
      </c>
      <c r="K91" s="223" t="s">
        <v>160</v>
      </c>
      <c r="L91" s="72"/>
      <c r="M91" s="228" t="s">
        <v>21</v>
      </c>
      <c r="N91" s="229" t="s">
        <v>45</v>
      </c>
      <c r="O91" s="47"/>
      <c r="P91" s="230">
        <f>O91*H91</f>
        <v>0</v>
      </c>
      <c r="Q91" s="230">
        <v>0.0010100000000000001</v>
      </c>
      <c r="R91" s="230">
        <f>Q91*H91</f>
        <v>0.0010100000000000001</v>
      </c>
      <c r="S91" s="230">
        <v>0</v>
      </c>
      <c r="T91" s="231">
        <f>S91*H91</f>
        <v>0</v>
      </c>
      <c r="AR91" s="24" t="s">
        <v>146</v>
      </c>
      <c r="AT91" s="24" t="s">
        <v>137</v>
      </c>
      <c r="AU91" s="24" t="s">
        <v>142</v>
      </c>
      <c r="AY91" s="24" t="s">
        <v>134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142</v>
      </c>
      <c r="BK91" s="232">
        <f>ROUND(I91*H91,2)</f>
        <v>0</v>
      </c>
      <c r="BL91" s="24" t="s">
        <v>146</v>
      </c>
      <c r="BM91" s="24" t="s">
        <v>623</v>
      </c>
    </row>
    <row r="92" s="1" customFormat="1" ht="16.5" customHeight="1">
      <c r="B92" s="46"/>
      <c r="C92" s="221" t="s">
        <v>173</v>
      </c>
      <c r="D92" s="221" t="s">
        <v>137</v>
      </c>
      <c r="E92" s="222" t="s">
        <v>624</v>
      </c>
      <c r="F92" s="223" t="s">
        <v>625</v>
      </c>
      <c r="G92" s="224" t="s">
        <v>159</v>
      </c>
      <c r="H92" s="225">
        <v>1.5</v>
      </c>
      <c r="I92" s="226"/>
      <c r="J92" s="227">
        <f>ROUND(I92*H92,2)</f>
        <v>0</v>
      </c>
      <c r="K92" s="223" t="s">
        <v>170</v>
      </c>
      <c r="L92" s="72"/>
      <c r="M92" s="228" t="s">
        <v>21</v>
      </c>
      <c r="N92" s="229" t="s">
        <v>45</v>
      </c>
      <c r="O92" s="47"/>
      <c r="P92" s="230">
        <f>O92*H92</f>
        <v>0</v>
      </c>
      <c r="Q92" s="230">
        <v>0.00109</v>
      </c>
      <c r="R92" s="230">
        <f>Q92*H92</f>
        <v>0.0016350000000000002</v>
      </c>
      <c r="S92" s="230">
        <v>0</v>
      </c>
      <c r="T92" s="231">
        <f>S92*H92</f>
        <v>0</v>
      </c>
      <c r="AR92" s="24" t="s">
        <v>146</v>
      </c>
      <c r="AT92" s="24" t="s">
        <v>137</v>
      </c>
      <c r="AU92" s="24" t="s">
        <v>142</v>
      </c>
      <c r="AY92" s="24" t="s">
        <v>134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142</v>
      </c>
      <c r="BK92" s="232">
        <f>ROUND(I92*H92,2)</f>
        <v>0</v>
      </c>
      <c r="BL92" s="24" t="s">
        <v>146</v>
      </c>
      <c r="BM92" s="24" t="s">
        <v>626</v>
      </c>
    </row>
    <row r="93" s="1" customFormat="1" ht="16.5" customHeight="1">
      <c r="B93" s="46"/>
      <c r="C93" s="221" t="s">
        <v>186</v>
      </c>
      <c r="D93" s="221" t="s">
        <v>137</v>
      </c>
      <c r="E93" s="222" t="s">
        <v>627</v>
      </c>
      <c r="F93" s="223" t="s">
        <v>628</v>
      </c>
      <c r="G93" s="224" t="s">
        <v>159</v>
      </c>
      <c r="H93" s="225">
        <v>4</v>
      </c>
      <c r="I93" s="226"/>
      <c r="J93" s="227">
        <f>ROUND(I93*H93,2)</f>
        <v>0</v>
      </c>
      <c r="K93" s="223" t="s">
        <v>21</v>
      </c>
      <c r="L93" s="72"/>
      <c r="M93" s="228" t="s">
        <v>21</v>
      </c>
      <c r="N93" s="229" t="s">
        <v>45</v>
      </c>
      <c r="O93" s="47"/>
      <c r="P93" s="230">
        <f>O93*H93</f>
        <v>0</v>
      </c>
      <c r="Q93" s="230">
        <v>0.00081999999999999998</v>
      </c>
      <c r="R93" s="230">
        <f>Q93*H93</f>
        <v>0.0032799999999999999</v>
      </c>
      <c r="S93" s="230">
        <v>0</v>
      </c>
      <c r="T93" s="231">
        <f>S93*H93</f>
        <v>0</v>
      </c>
      <c r="AR93" s="24" t="s">
        <v>146</v>
      </c>
      <c r="AT93" s="24" t="s">
        <v>137</v>
      </c>
      <c r="AU93" s="24" t="s">
        <v>142</v>
      </c>
      <c r="AY93" s="24" t="s">
        <v>134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142</v>
      </c>
      <c r="BK93" s="232">
        <f>ROUND(I93*H93,2)</f>
        <v>0</v>
      </c>
      <c r="BL93" s="24" t="s">
        <v>146</v>
      </c>
      <c r="BM93" s="24" t="s">
        <v>629</v>
      </c>
    </row>
    <row r="94" s="1" customFormat="1" ht="16.5" customHeight="1">
      <c r="B94" s="46"/>
      <c r="C94" s="221" t="s">
        <v>135</v>
      </c>
      <c r="D94" s="221" t="s">
        <v>137</v>
      </c>
      <c r="E94" s="222" t="s">
        <v>630</v>
      </c>
      <c r="F94" s="223" t="s">
        <v>631</v>
      </c>
      <c r="G94" s="224" t="s">
        <v>159</v>
      </c>
      <c r="H94" s="225">
        <v>6.5</v>
      </c>
      <c r="I94" s="226"/>
      <c r="J94" s="227">
        <f>ROUND(I94*H94,2)</f>
        <v>0</v>
      </c>
      <c r="K94" s="223" t="s">
        <v>21</v>
      </c>
      <c r="L94" s="72"/>
      <c r="M94" s="228" t="s">
        <v>21</v>
      </c>
      <c r="N94" s="229" t="s">
        <v>45</v>
      </c>
      <c r="O94" s="47"/>
      <c r="P94" s="230">
        <f>O94*H94</f>
        <v>0</v>
      </c>
      <c r="Q94" s="230">
        <v>0.001</v>
      </c>
      <c r="R94" s="230">
        <f>Q94*H94</f>
        <v>0.0065000000000000006</v>
      </c>
      <c r="S94" s="230">
        <v>0</v>
      </c>
      <c r="T94" s="231">
        <f>S94*H94</f>
        <v>0</v>
      </c>
      <c r="AR94" s="24" t="s">
        <v>146</v>
      </c>
      <c r="AT94" s="24" t="s">
        <v>137</v>
      </c>
      <c r="AU94" s="24" t="s">
        <v>142</v>
      </c>
      <c r="AY94" s="24" t="s">
        <v>134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142</v>
      </c>
      <c r="BK94" s="232">
        <f>ROUND(I94*H94,2)</f>
        <v>0</v>
      </c>
      <c r="BL94" s="24" t="s">
        <v>146</v>
      </c>
      <c r="BM94" s="24" t="s">
        <v>632</v>
      </c>
    </row>
    <row r="95" s="1" customFormat="1" ht="16.5" customHeight="1">
      <c r="B95" s="46"/>
      <c r="C95" s="221" t="s">
        <v>201</v>
      </c>
      <c r="D95" s="221" t="s">
        <v>137</v>
      </c>
      <c r="E95" s="222" t="s">
        <v>633</v>
      </c>
      <c r="F95" s="223" t="s">
        <v>634</v>
      </c>
      <c r="G95" s="224" t="s">
        <v>189</v>
      </c>
      <c r="H95" s="225">
        <v>3</v>
      </c>
      <c r="I95" s="226"/>
      <c r="J95" s="227">
        <f>ROUND(I95*H95,2)</f>
        <v>0</v>
      </c>
      <c r="K95" s="223" t="s">
        <v>21</v>
      </c>
      <c r="L95" s="72"/>
      <c r="M95" s="228" t="s">
        <v>21</v>
      </c>
      <c r="N95" s="229" t="s">
        <v>45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146</v>
      </c>
      <c r="AT95" s="24" t="s">
        <v>137</v>
      </c>
      <c r="AU95" s="24" t="s">
        <v>142</v>
      </c>
      <c r="AY95" s="24" t="s">
        <v>134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142</v>
      </c>
      <c r="BK95" s="232">
        <f>ROUND(I95*H95,2)</f>
        <v>0</v>
      </c>
      <c r="BL95" s="24" t="s">
        <v>146</v>
      </c>
      <c r="BM95" s="24" t="s">
        <v>635</v>
      </c>
    </row>
    <row r="96" s="1" customFormat="1" ht="16.5" customHeight="1">
      <c r="B96" s="46"/>
      <c r="C96" s="221" t="s">
        <v>206</v>
      </c>
      <c r="D96" s="221" t="s">
        <v>137</v>
      </c>
      <c r="E96" s="222" t="s">
        <v>636</v>
      </c>
      <c r="F96" s="223" t="s">
        <v>637</v>
      </c>
      <c r="G96" s="224" t="s">
        <v>189</v>
      </c>
      <c r="H96" s="225">
        <v>3</v>
      </c>
      <c r="I96" s="226"/>
      <c r="J96" s="227">
        <f>ROUND(I96*H96,2)</f>
        <v>0</v>
      </c>
      <c r="K96" s="223" t="s">
        <v>21</v>
      </c>
      <c r="L96" s="72"/>
      <c r="M96" s="228" t="s">
        <v>21</v>
      </c>
      <c r="N96" s="229" t="s">
        <v>45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146</v>
      </c>
      <c r="AT96" s="24" t="s">
        <v>137</v>
      </c>
      <c r="AU96" s="24" t="s">
        <v>142</v>
      </c>
      <c r="AY96" s="24" t="s">
        <v>134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142</v>
      </c>
      <c r="BK96" s="232">
        <f>ROUND(I96*H96,2)</f>
        <v>0</v>
      </c>
      <c r="BL96" s="24" t="s">
        <v>146</v>
      </c>
      <c r="BM96" s="24" t="s">
        <v>638</v>
      </c>
    </row>
    <row r="97" s="1" customFormat="1" ht="16.5" customHeight="1">
      <c r="B97" s="46"/>
      <c r="C97" s="221" t="s">
        <v>210</v>
      </c>
      <c r="D97" s="221" t="s">
        <v>137</v>
      </c>
      <c r="E97" s="222" t="s">
        <v>639</v>
      </c>
      <c r="F97" s="223" t="s">
        <v>640</v>
      </c>
      <c r="G97" s="224" t="s">
        <v>189</v>
      </c>
      <c r="H97" s="225">
        <v>1</v>
      </c>
      <c r="I97" s="226"/>
      <c r="J97" s="227">
        <f>ROUND(I97*H97,2)</f>
        <v>0</v>
      </c>
      <c r="K97" s="223" t="s">
        <v>21</v>
      </c>
      <c r="L97" s="72"/>
      <c r="M97" s="228" t="s">
        <v>21</v>
      </c>
      <c r="N97" s="229" t="s">
        <v>45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146</v>
      </c>
      <c r="AT97" s="24" t="s">
        <v>137</v>
      </c>
      <c r="AU97" s="24" t="s">
        <v>142</v>
      </c>
      <c r="AY97" s="24" t="s">
        <v>134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142</v>
      </c>
      <c r="BK97" s="232">
        <f>ROUND(I97*H97,2)</f>
        <v>0</v>
      </c>
      <c r="BL97" s="24" t="s">
        <v>146</v>
      </c>
      <c r="BM97" s="24" t="s">
        <v>641</v>
      </c>
    </row>
    <row r="98" s="1" customFormat="1" ht="16.5" customHeight="1">
      <c r="B98" s="46"/>
      <c r="C98" s="221" t="s">
        <v>548</v>
      </c>
      <c r="D98" s="221" t="s">
        <v>137</v>
      </c>
      <c r="E98" s="222" t="s">
        <v>642</v>
      </c>
      <c r="F98" s="223" t="s">
        <v>643</v>
      </c>
      <c r="G98" s="224" t="s">
        <v>159</v>
      </c>
      <c r="H98" s="225">
        <v>12</v>
      </c>
      <c r="I98" s="226"/>
      <c r="J98" s="227">
        <f>ROUND(I98*H98,2)</f>
        <v>0</v>
      </c>
      <c r="K98" s="223" t="s">
        <v>21</v>
      </c>
      <c r="L98" s="72"/>
      <c r="M98" s="228" t="s">
        <v>21</v>
      </c>
      <c r="N98" s="229" t="s">
        <v>45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146</v>
      </c>
      <c r="AT98" s="24" t="s">
        <v>137</v>
      </c>
      <c r="AU98" s="24" t="s">
        <v>142</v>
      </c>
      <c r="AY98" s="24" t="s">
        <v>134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142</v>
      </c>
      <c r="BK98" s="232">
        <f>ROUND(I98*H98,2)</f>
        <v>0</v>
      </c>
      <c r="BL98" s="24" t="s">
        <v>146</v>
      </c>
      <c r="BM98" s="24" t="s">
        <v>644</v>
      </c>
    </row>
    <row r="99" s="1" customFormat="1" ht="25.5" customHeight="1">
      <c r="B99" s="46"/>
      <c r="C99" s="221" t="s">
        <v>10</v>
      </c>
      <c r="D99" s="221" t="s">
        <v>137</v>
      </c>
      <c r="E99" s="222" t="s">
        <v>645</v>
      </c>
      <c r="F99" s="223" t="s">
        <v>646</v>
      </c>
      <c r="G99" s="224" t="s">
        <v>246</v>
      </c>
      <c r="H99" s="225">
        <v>0.027</v>
      </c>
      <c r="I99" s="226"/>
      <c r="J99" s="227">
        <f>ROUND(I99*H99,2)</f>
        <v>0</v>
      </c>
      <c r="K99" s="223" t="s">
        <v>176</v>
      </c>
      <c r="L99" s="72"/>
      <c r="M99" s="228" t="s">
        <v>21</v>
      </c>
      <c r="N99" s="229" t="s">
        <v>45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146</v>
      </c>
      <c r="AT99" s="24" t="s">
        <v>137</v>
      </c>
      <c r="AU99" s="24" t="s">
        <v>142</v>
      </c>
      <c r="AY99" s="24" t="s">
        <v>134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142</v>
      </c>
      <c r="BK99" s="232">
        <f>ROUND(I99*H99,2)</f>
        <v>0</v>
      </c>
      <c r="BL99" s="24" t="s">
        <v>146</v>
      </c>
      <c r="BM99" s="24" t="s">
        <v>647</v>
      </c>
    </row>
    <row r="100" s="1" customFormat="1" ht="38.25" customHeight="1">
      <c r="B100" s="46"/>
      <c r="C100" s="221" t="s">
        <v>146</v>
      </c>
      <c r="D100" s="221" t="s">
        <v>137</v>
      </c>
      <c r="E100" s="222" t="s">
        <v>648</v>
      </c>
      <c r="F100" s="223" t="s">
        <v>649</v>
      </c>
      <c r="G100" s="224" t="s">
        <v>193</v>
      </c>
      <c r="H100" s="243"/>
      <c r="I100" s="226"/>
      <c r="J100" s="227">
        <f>ROUND(I100*H100,2)</f>
        <v>0</v>
      </c>
      <c r="K100" s="223" t="s">
        <v>176</v>
      </c>
      <c r="L100" s="72"/>
      <c r="M100" s="228" t="s">
        <v>21</v>
      </c>
      <c r="N100" s="229" t="s">
        <v>45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146</v>
      </c>
      <c r="AT100" s="24" t="s">
        <v>137</v>
      </c>
      <c r="AU100" s="24" t="s">
        <v>142</v>
      </c>
      <c r="AY100" s="24" t="s">
        <v>134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142</v>
      </c>
      <c r="BK100" s="232">
        <f>ROUND(I100*H100,2)</f>
        <v>0</v>
      </c>
      <c r="BL100" s="24" t="s">
        <v>146</v>
      </c>
      <c r="BM100" s="24" t="s">
        <v>650</v>
      </c>
    </row>
    <row r="101" s="10" customFormat="1" ht="29.88" customHeight="1">
      <c r="B101" s="205"/>
      <c r="C101" s="206"/>
      <c r="D101" s="207" t="s">
        <v>72</v>
      </c>
      <c r="E101" s="219" t="s">
        <v>651</v>
      </c>
      <c r="F101" s="219" t="s">
        <v>652</v>
      </c>
      <c r="G101" s="206"/>
      <c r="H101" s="206"/>
      <c r="I101" s="209"/>
      <c r="J101" s="220">
        <f>BK101</f>
        <v>0</v>
      </c>
      <c r="K101" s="206"/>
      <c r="L101" s="211"/>
      <c r="M101" s="212"/>
      <c r="N101" s="213"/>
      <c r="O101" s="213"/>
      <c r="P101" s="214">
        <f>SUM(P102:P127)</f>
        <v>0</v>
      </c>
      <c r="Q101" s="213"/>
      <c r="R101" s="214">
        <f>SUM(R102:R127)</f>
        <v>0.12144659520000001</v>
      </c>
      <c r="S101" s="213"/>
      <c r="T101" s="215">
        <f>SUM(T102:T127)</f>
        <v>0.038580000000000003</v>
      </c>
      <c r="AR101" s="216" t="s">
        <v>142</v>
      </c>
      <c r="AT101" s="217" t="s">
        <v>72</v>
      </c>
      <c r="AU101" s="217" t="s">
        <v>81</v>
      </c>
      <c r="AY101" s="216" t="s">
        <v>134</v>
      </c>
      <c r="BK101" s="218">
        <f>SUM(BK102:BK127)</f>
        <v>0</v>
      </c>
    </row>
    <row r="102" s="1" customFormat="1" ht="16.5" customHeight="1">
      <c r="B102" s="46"/>
      <c r="C102" s="221" t="s">
        <v>287</v>
      </c>
      <c r="D102" s="221" t="s">
        <v>137</v>
      </c>
      <c r="E102" s="222" t="s">
        <v>653</v>
      </c>
      <c r="F102" s="223" t="s">
        <v>654</v>
      </c>
      <c r="G102" s="224" t="s">
        <v>159</v>
      </c>
      <c r="H102" s="225">
        <v>10</v>
      </c>
      <c r="I102" s="226"/>
      <c r="J102" s="227">
        <f>ROUND(I102*H102,2)</f>
        <v>0</v>
      </c>
      <c r="K102" s="223" t="s">
        <v>176</v>
      </c>
      <c r="L102" s="72"/>
      <c r="M102" s="228" t="s">
        <v>21</v>
      </c>
      <c r="N102" s="229" t="s">
        <v>45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0.0021299999999999999</v>
      </c>
      <c r="T102" s="231">
        <f>S102*H102</f>
        <v>0.021299999999999999</v>
      </c>
      <c r="AR102" s="24" t="s">
        <v>146</v>
      </c>
      <c r="AT102" s="24" t="s">
        <v>137</v>
      </c>
      <c r="AU102" s="24" t="s">
        <v>142</v>
      </c>
      <c r="AY102" s="24" t="s">
        <v>134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142</v>
      </c>
      <c r="BK102" s="232">
        <f>ROUND(I102*H102,2)</f>
        <v>0</v>
      </c>
      <c r="BL102" s="24" t="s">
        <v>146</v>
      </c>
      <c r="BM102" s="24" t="s">
        <v>655</v>
      </c>
    </row>
    <row r="103" s="1" customFormat="1" ht="25.5" customHeight="1">
      <c r="B103" s="46"/>
      <c r="C103" s="221" t="s">
        <v>291</v>
      </c>
      <c r="D103" s="221" t="s">
        <v>137</v>
      </c>
      <c r="E103" s="222" t="s">
        <v>656</v>
      </c>
      <c r="F103" s="223" t="s">
        <v>657</v>
      </c>
      <c r="G103" s="224" t="s">
        <v>189</v>
      </c>
      <c r="H103" s="225">
        <v>5</v>
      </c>
      <c r="I103" s="226"/>
      <c r="J103" s="227">
        <f>ROUND(I103*H103,2)</f>
        <v>0</v>
      </c>
      <c r="K103" s="223" t="s">
        <v>176</v>
      </c>
      <c r="L103" s="72"/>
      <c r="M103" s="228" t="s">
        <v>21</v>
      </c>
      <c r="N103" s="229" t="s">
        <v>45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146</v>
      </c>
      <c r="AT103" s="24" t="s">
        <v>137</v>
      </c>
      <c r="AU103" s="24" t="s">
        <v>142</v>
      </c>
      <c r="AY103" s="24" t="s">
        <v>134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142</v>
      </c>
      <c r="BK103" s="232">
        <f>ROUND(I103*H103,2)</f>
        <v>0</v>
      </c>
      <c r="BL103" s="24" t="s">
        <v>146</v>
      </c>
      <c r="BM103" s="24" t="s">
        <v>658</v>
      </c>
    </row>
    <row r="104" s="1" customFormat="1" ht="25.5" customHeight="1">
      <c r="B104" s="46"/>
      <c r="C104" s="221" t="s">
        <v>295</v>
      </c>
      <c r="D104" s="221" t="s">
        <v>137</v>
      </c>
      <c r="E104" s="222" t="s">
        <v>659</v>
      </c>
      <c r="F104" s="223" t="s">
        <v>660</v>
      </c>
      <c r="G104" s="224" t="s">
        <v>159</v>
      </c>
      <c r="H104" s="225">
        <v>1.5</v>
      </c>
      <c r="I104" s="226"/>
      <c r="J104" s="227">
        <f>ROUND(I104*H104,2)</f>
        <v>0</v>
      </c>
      <c r="K104" s="223" t="s">
        <v>21</v>
      </c>
      <c r="L104" s="72"/>
      <c r="M104" s="228" t="s">
        <v>21</v>
      </c>
      <c r="N104" s="229" t="s">
        <v>45</v>
      </c>
      <c r="O104" s="47"/>
      <c r="P104" s="230">
        <f>O104*H104</f>
        <v>0</v>
      </c>
      <c r="Q104" s="230">
        <v>0.00036999999999999999</v>
      </c>
      <c r="R104" s="230">
        <f>Q104*H104</f>
        <v>0.00055499999999999994</v>
      </c>
      <c r="S104" s="230">
        <v>0</v>
      </c>
      <c r="T104" s="231">
        <f>S104*H104</f>
        <v>0</v>
      </c>
      <c r="AR104" s="24" t="s">
        <v>146</v>
      </c>
      <c r="AT104" s="24" t="s">
        <v>137</v>
      </c>
      <c r="AU104" s="24" t="s">
        <v>142</v>
      </c>
      <c r="AY104" s="24" t="s">
        <v>134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142</v>
      </c>
      <c r="BK104" s="232">
        <f>ROUND(I104*H104,2)</f>
        <v>0</v>
      </c>
      <c r="BL104" s="24" t="s">
        <v>146</v>
      </c>
      <c r="BM104" s="24" t="s">
        <v>661</v>
      </c>
    </row>
    <row r="105" s="1" customFormat="1" ht="16.5" customHeight="1">
      <c r="B105" s="46"/>
      <c r="C105" s="221" t="s">
        <v>299</v>
      </c>
      <c r="D105" s="221" t="s">
        <v>137</v>
      </c>
      <c r="E105" s="222" t="s">
        <v>662</v>
      </c>
      <c r="F105" s="223" t="s">
        <v>663</v>
      </c>
      <c r="G105" s="224" t="s">
        <v>159</v>
      </c>
      <c r="H105" s="225">
        <v>10</v>
      </c>
      <c r="I105" s="226"/>
      <c r="J105" s="227">
        <f>ROUND(I105*H105,2)</f>
        <v>0</v>
      </c>
      <c r="K105" s="223" t="s">
        <v>176</v>
      </c>
      <c r="L105" s="72"/>
      <c r="M105" s="228" t="s">
        <v>21</v>
      </c>
      <c r="N105" s="229" t="s">
        <v>45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0.00027999999999999998</v>
      </c>
      <c r="T105" s="231">
        <f>S105*H105</f>
        <v>0.0027999999999999995</v>
      </c>
      <c r="AR105" s="24" t="s">
        <v>146</v>
      </c>
      <c r="AT105" s="24" t="s">
        <v>137</v>
      </c>
      <c r="AU105" s="24" t="s">
        <v>142</v>
      </c>
      <c r="AY105" s="24" t="s">
        <v>134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142</v>
      </c>
      <c r="BK105" s="232">
        <f>ROUND(I105*H105,2)</f>
        <v>0</v>
      </c>
      <c r="BL105" s="24" t="s">
        <v>146</v>
      </c>
      <c r="BM105" s="24" t="s">
        <v>664</v>
      </c>
    </row>
    <row r="106" s="1" customFormat="1" ht="25.5" customHeight="1">
      <c r="B106" s="46"/>
      <c r="C106" s="221" t="s">
        <v>9</v>
      </c>
      <c r="D106" s="221" t="s">
        <v>137</v>
      </c>
      <c r="E106" s="222" t="s">
        <v>665</v>
      </c>
      <c r="F106" s="223" t="s">
        <v>666</v>
      </c>
      <c r="G106" s="224" t="s">
        <v>189</v>
      </c>
      <c r="H106" s="225">
        <v>5</v>
      </c>
      <c r="I106" s="226"/>
      <c r="J106" s="227">
        <f>ROUND(I106*H106,2)</f>
        <v>0</v>
      </c>
      <c r="K106" s="223" t="s">
        <v>176</v>
      </c>
      <c r="L106" s="72"/>
      <c r="M106" s="228" t="s">
        <v>21</v>
      </c>
      <c r="N106" s="229" t="s">
        <v>45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146</v>
      </c>
      <c r="AT106" s="24" t="s">
        <v>137</v>
      </c>
      <c r="AU106" s="24" t="s">
        <v>142</v>
      </c>
      <c r="AY106" s="24" t="s">
        <v>134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142</v>
      </c>
      <c r="BK106" s="232">
        <f>ROUND(I106*H106,2)</f>
        <v>0</v>
      </c>
      <c r="BL106" s="24" t="s">
        <v>146</v>
      </c>
      <c r="BM106" s="24" t="s">
        <v>667</v>
      </c>
    </row>
    <row r="107" s="1" customFormat="1" ht="25.5" customHeight="1">
      <c r="B107" s="46"/>
      <c r="C107" s="221" t="s">
        <v>318</v>
      </c>
      <c r="D107" s="221" t="s">
        <v>137</v>
      </c>
      <c r="E107" s="222" t="s">
        <v>668</v>
      </c>
      <c r="F107" s="223" t="s">
        <v>669</v>
      </c>
      <c r="G107" s="224" t="s">
        <v>189</v>
      </c>
      <c r="H107" s="225">
        <v>1</v>
      </c>
      <c r="I107" s="226"/>
      <c r="J107" s="227">
        <f>ROUND(I107*H107,2)</f>
        <v>0</v>
      </c>
      <c r="K107" s="223" t="s">
        <v>176</v>
      </c>
      <c r="L107" s="72"/>
      <c r="M107" s="228" t="s">
        <v>21</v>
      </c>
      <c r="N107" s="229" t="s">
        <v>45</v>
      </c>
      <c r="O107" s="47"/>
      <c r="P107" s="230">
        <f>O107*H107</f>
        <v>0</v>
      </c>
      <c r="Q107" s="230">
        <v>4.0000000000000003E-05</v>
      </c>
      <c r="R107" s="230">
        <f>Q107*H107</f>
        <v>4.0000000000000003E-05</v>
      </c>
      <c r="S107" s="230">
        <v>0</v>
      </c>
      <c r="T107" s="231">
        <f>S107*H107</f>
        <v>0</v>
      </c>
      <c r="AR107" s="24" t="s">
        <v>146</v>
      </c>
      <c r="AT107" s="24" t="s">
        <v>137</v>
      </c>
      <c r="AU107" s="24" t="s">
        <v>142</v>
      </c>
      <c r="AY107" s="24" t="s">
        <v>134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142</v>
      </c>
      <c r="BK107" s="232">
        <f>ROUND(I107*H107,2)</f>
        <v>0</v>
      </c>
      <c r="BL107" s="24" t="s">
        <v>146</v>
      </c>
      <c r="BM107" s="24" t="s">
        <v>670</v>
      </c>
    </row>
    <row r="108" s="1" customFormat="1" ht="16.5" customHeight="1">
      <c r="B108" s="46"/>
      <c r="C108" s="221" t="s">
        <v>322</v>
      </c>
      <c r="D108" s="221" t="s">
        <v>137</v>
      </c>
      <c r="E108" s="222" t="s">
        <v>671</v>
      </c>
      <c r="F108" s="223" t="s">
        <v>672</v>
      </c>
      <c r="G108" s="224" t="s">
        <v>159</v>
      </c>
      <c r="H108" s="225">
        <v>15</v>
      </c>
      <c r="I108" s="226"/>
      <c r="J108" s="227">
        <f>ROUND(I108*H108,2)</f>
        <v>0</v>
      </c>
      <c r="K108" s="223" t="s">
        <v>21</v>
      </c>
      <c r="L108" s="72"/>
      <c r="M108" s="228" t="s">
        <v>21</v>
      </c>
      <c r="N108" s="229" t="s">
        <v>45</v>
      </c>
      <c r="O108" s="47"/>
      <c r="P108" s="230">
        <f>O108*H108</f>
        <v>0</v>
      </c>
      <c r="Q108" s="230">
        <v>0.00396</v>
      </c>
      <c r="R108" s="230">
        <f>Q108*H108</f>
        <v>0.059400000000000001</v>
      </c>
      <c r="S108" s="230">
        <v>0</v>
      </c>
      <c r="T108" s="231">
        <f>S108*H108</f>
        <v>0</v>
      </c>
      <c r="AR108" s="24" t="s">
        <v>146</v>
      </c>
      <c r="AT108" s="24" t="s">
        <v>137</v>
      </c>
      <c r="AU108" s="24" t="s">
        <v>142</v>
      </c>
      <c r="AY108" s="24" t="s">
        <v>134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142</v>
      </c>
      <c r="BK108" s="232">
        <f>ROUND(I108*H108,2)</f>
        <v>0</v>
      </c>
      <c r="BL108" s="24" t="s">
        <v>146</v>
      </c>
      <c r="BM108" s="24" t="s">
        <v>673</v>
      </c>
    </row>
    <row r="109" s="1" customFormat="1" ht="16.5" customHeight="1">
      <c r="B109" s="46"/>
      <c r="C109" s="221" t="s">
        <v>330</v>
      </c>
      <c r="D109" s="221" t="s">
        <v>137</v>
      </c>
      <c r="E109" s="222" t="s">
        <v>674</v>
      </c>
      <c r="F109" s="223" t="s">
        <v>675</v>
      </c>
      <c r="G109" s="224" t="s">
        <v>159</v>
      </c>
      <c r="H109" s="225">
        <v>4</v>
      </c>
      <c r="I109" s="226"/>
      <c r="J109" s="227">
        <f>ROUND(I109*H109,2)</f>
        <v>0</v>
      </c>
      <c r="K109" s="223" t="s">
        <v>21</v>
      </c>
      <c r="L109" s="72"/>
      <c r="M109" s="228" t="s">
        <v>21</v>
      </c>
      <c r="N109" s="229" t="s">
        <v>45</v>
      </c>
      <c r="O109" s="47"/>
      <c r="P109" s="230">
        <f>O109*H109</f>
        <v>0</v>
      </c>
      <c r="Q109" s="230">
        <v>0.012840000000000001</v>
      </c>
      <c r="R109" s="230">
        <f>Q109*H109</f>
        <v>0.051360000000000003</v>
      </c>
      <c r="S109" s="230">
        <v>0</v>
      </c>
      <c r="T109" s="231">
        <f>S109*H109</f>
        <v>0</v>
      </c>
      <c r="AR109" s="24" t="s">
        <v>146</v>
      </c>
      <c r="AT109" s="24" t="s">
        <v>137</v>
      </c>
      <c r="AU109" s="24" t="s">
        <v>142</v>
      </c>
      <c r="AY109" s="24" t="s">
        <v>134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142</v>
      </c>
      <c r="BK109" s="232">
        <f>ROUND(I109*H109,2)</f>
        <v>0</v>
      </c>
      <c r="BL109" s="24" t="s">
        <v>146</v>
      </c>
      <c r="BM109" s="24" t="s">
        <v>676</v>
      </c>
    </row>
    <row r="110" s="1" customFormat="1" ht="25.5" customHeight="1">
      <c r="B110" s="46"/>
      <c r="C110" s="221" t="s">
        <v>437</v>
      </c>
      <c r="D110" s="221" t="s">
        <v>137</v>
      </c>
      <c r="E110" s="222" t="s">
        <v>677</v>
      </c>
      <c r="F110" s="223" t="s">
        <v>678</v>
      </c>
      <c r="G110" s="224" t="s">
        <v>204</v>
      </c>
      <c r="H110" s="225">
        <v>1</v>
      </c>
      <c r="I110" s="226"/>
      <c r="J110" s="227">
        <f>ROUND(I110*H110,2)</f>
        <v>0</v>
      </c>
      <c r="K110" s="223" t="s">
        <v>160</v>
      </c>
      <c r="L110" s="72"/>
      <c r="M110" s="228" t="s">
        <v>21</v>
      </c>
      <c r="N110" s="229" t="s">
        <v>45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146</v>
      </c>
      <c r="AT110" s="24" t="s">
        <v>137</v>
      </c>
      <c r="AU110" s="24" t="s">
        <v>142</v>
      </c>
      <c r="AY110" s="24" t="s">
        <v>134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142</v>
      </c>
      <c r="BK110" s="232">
        <f>ROUND(I110*H110,2)</f>
        <v>0</v>
      </c>
      <c r="BL110" s="24" t="s">
        <v>146</v>
      </c>
      <c r="BM110" s="24" t="s">
        <v>679</v>
      </c>
    </row>
    <row r="111" s="1" customFormat="1" ht="38.25" customHeight="1">
      <c r="B111" s="46"/>
      <c r="C111" s="221" t="s">
        <v>334</v>
      </c>
      <c r="D111" s="221" t="s">
        <v>137</v>
      </c>
      <c r="E111" s="222" t="s">
        <v>680</v>
      </c>
      <c r="F111" s="223" t="s">
        <v>681</v>
      </c>
      <c r="G111" s="224" t="s">
        <v>159</v>
      </c>
      <c r="H111" s="225">
        <v>7</v>
      </c>
      <c r="I111" s="226"/>
      <c r="J111" s="227">
        <f>ROUND(I111*H111,2)</f>
        <v>0</v>
      </c>
      <c r="K111" s="223" t="s">
        <v>176</v>
      </c>
      <c r="L111" s="72"/>
      <c r="M111" s="228" t="s">
        <v>21</v>
      </c>
      <c r="N111" s="229" t="s">
        <v>45</v>
      </c>
      <c r="O111" s="47"/>
      <c r="P111" s="230">
        <f>O111*H111</f>
        <v>0</v>
      </c>
      <c r="Q111" s="230">
        <v>3.0000000000000001E-05</v>
      </c>
      <c r="R111" s="230">
        <f>Q111*H111</f>
        <v>0.00021000000000000001</v>
      </c>
      <c r="S111" s="230">
        <v>0</v>
      </c>
      <c r="T111" s="231">
        <f>S111*H111</f>
        <v>0</v>
      </c>
      <c r="AR111" s="24" t="s">
        <v>146</v>
      </c>
      <c r="AT111" s="24" t="s">
        <v>137</v>
      </c>
      <c r="AU111" s="24" t="s">
        <v>142</v>
      </c>
      <c r="AY111" s="24" t="s">
        <v>134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142</v>
      </c>
      <c r="BK111" s="232">
        <f>ROUND(I111*H111,2)</f>
        <v>0</v>
      </c>
      <c r="BL111" s="24" t="s">
        <v>146</v>
      </c>
      <c r="BM111" s="24" t="s">
        <v>682</v>
      </c>
    </row>
    <row r="112" s="1" customFormat="1" ht="38.25" customHeight="1">
      <c r="B112" s="46"/>
      <c r="C112" s="221" t="s">
        <v>342</v>
      </c>
      <c r="D112" s="221" t="s">
        <v>137</v>
      </c>
      <c r="E112" s="222" t="s">
        <v>683</v>
      </c>
      <c r="F112" s="223" t="s">
        <v>684</v>
      </c>
      <c r="G112" s="224" t="s">
        <v>159</v>
      </c>
      <c r="H112" s="225">
        <v>4</v>
      </c>
      <c r="I112" s="226"/>
      <c r="J112" s="227">
        <f>ROUND(I112*H112,2)</f>
        <v>0</v>
      </c>
      <c r="K112" s="223" t="s">
        <v>176</v>
      </c>
      <c r="L112" s="72"/>
      <c r="M112" s="228" t="s">
        <v>21</v>
      </c>
      <c r="N112" s="229" t="s">
        <v>45</v>
      </c>
      <c r="O112" s="47"/>
      <c r="P112" s="230">
        <f>O112*H112</f>
        <v>0</v>
      </c>
      <c r="Q112" s="230">
        <v>4.0000000000000003E-05</v>
      </c>
      <c r="R112" s="230">
        <f>Q112*H112</f>
        <v>0.00016000000000000001</v>
      </c>
      <c r="S112" s="230">
        <v>0</v>
      </c>
      <c r="T112" s="231">
        <f>S112*H112</f>
        <v>0</v>
      </c>
      <c r="AR112" s="24" t="s">
        <v>146</v>
      </c>
      <c r="AT112" s="24" t="s">
        <v>137</v>
      </c>
      <c r="AU112" s="24" t="s">
        <v>142</v>
      </c>
      <c r="AY112" s="24" t="s">
        <v>134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142</v>
      </c>
      <c r="BK112" s="232">
        <f>ROUND(I112*H112,2)</f>
        <v>0</v>
      </c>
      <c r="BL112" s="24" t="s">
        <v>146</v>
      </c>
      <c r="BM112" s="24" t="s">
        <v>685</v>
      </c>
    </row>
    <row r="113" s="1" customFormat="1" ht="38.25" customHeight="1">
      <c r="B113" s="46"/>
      <c r="C113" s="221" t="s">
        <v>364</v>
      </c>
      <c r="D113" s="221" t="s">
        <v>137</v>
      </c>
      <c r="E113" s="222" t="s">
        <v>686</v>
      </c>
      <c r="F113" s="223" t="s">
        <v>687</v>
      </c>
      <c r="G113" s="224" t="s">
        <v>159</v>
      </c>
      <c r="H113" s="225">
        <v>8</v>
      </c>
      <c r="I113" s="226"/>
      <c r="J113" s="227">
        <f>ROUND(I113*H113,2)</f>
        <v>0</v>
      </c>
      <c r="K113" s="223" t="s">
        <v>176</v>
      </c>
      <c r="L113" s="72"/>
      <c r="M113" s="228" t="s">
        <v>21</v>
      </c>
      <c r="N113" s="229" t="s">
        <v>45</v>
      </c>
      <c r="O113" s="47"/>
      <c r="P113" s="230">
        <f>O113*H113</f>
        <v>0</v>
      </c>
      <c r="Q113" s="230">
        <v>5.0000000000000002E-05</v>
      </c>
      <c r="R113" s="230">
        <f>Q113*H113</f>
        <v>0.00040000000000000002</v>
      </c>
      <c r="S113" s="230">
        <v>0</v>
      </c>
      <c r="T113" s="231">
        <f>S113*H113</f>
        <v>0</v>
      </c>
      <c r="AR113" s="24" t="s">
        <v>146</v>
      </c>
      <c r="AT113" s="24" t="s">
        <v>137</v>
      </c>
      <c r="AU113" s="24" t="s">
        <v>142</v>
      </c>
      <c r="AY113" s="24" t="s">
        <v>134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142</v>
      </c>
      <c r="BK113" s="232">
        <f>ROUND(I113*H113,2)</f>
        <v>0</v>
      </c>
      <c r="BL113" s="24" t="s">
        <v>146</v>
      </c>
      <c r="BM113" s="24" t="s">
        <v>688</v>
      </c>
    </row>
    <row r="114" s="1" customFormat="1" ht="16.5" customHeight="1">
      <c r="B114" s="46"/>
      <c r="C114" s="221" t="s">
        <v>368</v>
      </c>
      <c r="D114" s="221" t="s">
        <v>137</v>
      </c>
      <c r="E114" s="222" t="s">
        <v>689</v>
      </c>
      <c r="F114" s="223" t="s">
        <v>690</v>
      </c>
      <c r="G114" s="224" t="s">
        <v>189</v>
      </c>
      <c r="H114" s="225">
        <v>13</v>
      </c>
      <c r="I114" s="226"/>
      <c r="J114" s="227">
        <f>ROUND(I114*H114,2)</f>
        <v>0</v>
      </c>
      <c r="K114" s="223" t="s">
        <v>170</v>
      </c>
      <c r="L114" s="72"/>
      <c r="M114" s="228" t="s">
        <v>21</v>
      </c>
      <c r="N114" s="229" t="s">
        <v>45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146</v>
      </c>
      <c r="AT114" s="24" t="s">
        <v>137</v>
      </c>
      <c r="AU114" s="24" t="s">
        <v>142</v>
      </c>
      <c r="AY114" s="24" t="s">
        <v>134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142</v>
      </c>
      <c r="BK114" s="232">
        <f>ROUND(I114*H114,2)</f>
        <v>0</v>
      </c>
      <c r="BL114" s="24" t="s">
        <v>146</v>
      </c>
      <c r="BM114" s="24" t="s">
        <v>691</v>
      </c>
    </row>
    <row r="115" s="1" customFormat="1" ht="25.5" customHeight="1">
      <c r="B115" s="46"/>
      <c r="C115" s="221" t="s">
        <v>372</v>
      </c>
      <c r="D115" s="221" t="s">
        <v>137</v>
      </c>
      <c r="E115" s="222" t="s">
        <v>692</v>
      </c>
      <c r="F115" s="223" t="s">
        <v>693</v>
      </c>
      <c r="G115" s="224" t="s">
        <v>189</v>
      </c>
      <c r="H115" s="225">
        <v>2</v>
      </c>
      <c r="I115" s="226"/>
      <c r="J115" s="227">
        <f>ROUND(I115*H115,2)</f>
        <v>0</v>
      </c>
      <c r="K115" s="223" t="s">
        <v>176</v>
      </c>
      <c r="L115" s="72"/>
      <c r="M115" s="228" t="s">
        <v>21</v>
      </c>
      <c r="N115" s="229" t="s">
        <v>45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146</v>
      </c>
      <c r="AT115" s="24" t="s">
        <v>137</v>
      </c>
      <c r="AU115" s="24" t="s">
        <v>142</v>
      </c>
      <c r="AY115" s="24" t="s">
        <v>134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142</v>
      </c>
      <c r="BK115" s="232">
        <f>ROUND(I115*H115,2)</f>
        <v>0</v>
      </c>
      <c r="BL115" s="24" t="s">
        <v>146</v>
      </c>
      <c r="BM115" s="24" t="s">
        <v>694</v>
      </c>
    </row>
    <row r="116" s="1" customFormat="1" ht="16.5" customHeight="1">
      <c r="B116" s="46"/>
      <c r="C116" s="221" t="s">
        <v>243</v>
      </c>
      <c r="D116" s="221" t="s">
        <v>137</v>
      </c>
      <c r="E116" s="222" t="s">
        <v>695</v>
      </c>
      <c r="F116" s="223" t="s">
        <v>696</v>
      </c>
      <c r="G116" s="224" t="s">
        <v>189</v>
      </c>
      <c r="H116" s="225">
        <v>9</v>
      </c>
      <c r="I116" s="226"/>
      <c r="J116" s="227">
        <f>ROUND(I116*H116,2)</f>
        <v>0</v>
      </c>
      <c r="K116" s="223" t="s">
        <v>160</v>
      </c>
      <c r="L116" s="72"/>
      <c r="M116" s="228" t="s">
        <v>21</v>
      </c>
      <c r="N116" s="229" t="s">
        <v>45</v>
      </c>
      <c r="O116" s="47"/>
      <c r="P116" s="230">
        <f>O116*H116</f>
        <v>0</v>
      </c>
      <c r="Q116" s="230">
        <v>0.00012999999999999999</v>
      </c>
      <c r="R116" s="230">
        <f>Q116*H116</f>
        <v>0.0011699999999999998</v>
      </c>
      <c r="S116" s="230">
        <v>0</v>
      </c>
      <c r="T116" s="231">
        <f>S116*H116</f>
        <v>0</v>
      </c>
      <c r="AR116" s="24" t="s">
        <v>146</v>
      </c>
      <c r="AT116" s="24" t="s">
        <v>137</v>
      </c>
      <c r="AU116" s="24" t="s">
        <v>142</v>
      </c>
      <c r="AY116" s="24" t="s">
        <v>134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142</v>
      </c>
      <c r="BK116" s="232">
        <f>ROUND(I116*H116,2)</f>
        <v>0</v>
      </c>
      <c r="BL116" s="24" t="s">
        <v>146</v>
      </c>
      <c r="BM116" s="24" t="s">
        <v>697</v>
      </c>
    </row>
    <row r="117" s="1" customFormat="1" ht="16.5" customHeight="1">
      <c r="B117" s="46"/>
      <c r="C117" s="221" t="s">
        <v>253</v>
      </c>
      <c r="D117" s="221" t="s">
        <v>137</v>
      </c>
      <c r="E117" s="222" t="s">
        <v>698</v>
      </c>
      <c r="F117" s="223" t="s">
        <v>699</v>
      </c>
      <c r="G117" s="224" t="s">
        <v>534</v>
      </c>
      <c r="H117" s="225">
        <v>1</v>
      </c>
      <c r="I117" s="226"/>
      <c r="J117" s="227">
        <f>ROUND(I117*H117,2)</f>
        <v>0</v>
      </c>
      <c r="K117" s="223" t="s">
        <v>160</v>
      </c>
      <c r="L117" s="72"/>
      <c r="M117" s="228" t="s">
        <v>21</v>
      </c>
      <c r="N117" s="229" t="s">
        <v>45</v>
      </c>
      <c r="O117" s="47"/>
      <c r="P117" s="230">
        <f>O117*H117</f>
        <v>0</v>
      </c>
      <c r="Q117" s="230">
        <v>0.00025000000000000001</v>
      </c>
      <c r="R117" s="230">
        <f>Q117*H117</f>
        <v>0.00025000000000000001</v>
      </c>
      <c r="S117" s="230">
        <v>0</v>
      </c>
      <c r="T117" s="231">
        <f>S117*H117</f>
        <v>0</v>
      </c>
      <c r="AR117" s="24" t="s">
        <v>146</v>
      </c>
      <c r="AT117" s="24" t="s">
        <v>137</v>
      </c>
      <c r="AU117" s="24" t="s">
        <v>142</v>
      </c>
      <c r="AY117" s="24" t="s">
        <v>134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142</v>
      </c>
      <c r="BK117" s="232">
        <f>ROUND(I117*H117,2)</f>
        <v>0</v>
      </c>
      <c r="BL117" s="24" t="s">
        <v>146</v>
      </c>
      <c r="BM117" s="24" t="s">
        <v>700</v>
      </c>
    </row>
    <row r="118" s="1" customFormat="1" ht="16.5" customHeight="1">
      <c r="B118" s="46"/>
      <c r="C118" s="221" t="s">
        <v>441</v>
      </c>
      <c r="D118" s="221" t="s">
        <v>137</v>
      </c>
      <c r="E118" s="222" t="s">
        <v>701</v>
      </c>
      <c r="F118" s="223" t="s">
        <v>702</v>
      </c>
      <c r="G118" s="224" t="s">
        <v>189</v>
      </c>
      <c r="H118" s="225">
        <v>2</v>
      </c>
      <c r="I118" s="226"/>
      <c r="J118" s="227">
        <f>ROUND(I118*H118,2)</f>
        <v>0</v>
      </c>
      <c r="K118" s="223" t="s">
        <v>160</v>
      </c>
      <c r="L118" s="72"/>
      <c r="M118" s="228" t="s">
        <v>21</v>
      </c>
      <c r="N118" s="229" t="s">
        <v>45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0.00068999999999999997</v>
      </c>
      <c r="T118" s="231">
        <f>S118*H118</f>
        <v>0.0013799999999999999</v>
      </c>
      <c r="AR118" s="24" t="s">
        <v>146</v>
      </c>
      <c r="AT118" s="24" t="s">
        <v>137</v>
      </c>
      <c r="AU118" s="24" t="s">
        <v>142</v>
      </c>
      <c r="AY118" s="24" t="s">
        <v>134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142</v>
      </c>
      <c r="BK118" s="232">
        <f>ROUND(I118*H118,2)</f>
        <v>0</v>
      </c>
      <c r="BL118" s="24" t="s">
        <v>146</v>
      </c>
      <c r="BM118" s="24" t="s">
        <v>703</v>
      </c>
    </row>
    <row r="119" s="1" customFormat="1" ht="16.5" customHeight="1">
      <c r="B119" s="46"/>
      <c r="C119" s="221" t="s">
        <v>376</v>
      </c>
      <c r="D119" s="221" t="s">
        <v>137</v>
      </c>
      <c r="E119" s="222" t="s">
        <v>510</v>
      </c>
      <c r="F119" s="223" t="s">
        <v>511</v>
      </c>
      <c r="G119" s="224" t="s">
        <v>189</v>
      </c>
      <c r="H119" s="225">
        <v>4</v>
      </c>
      <c r="I119" s="226"/>
      <c r="J119" s="227">
        <f>ROUND(I119*H119,2)</f>
        <v>0</v>
      </c>
      <c r="K119" s="223" t="s">
        <v>176</v>
      </c>
      <c r="L119" s="72"/>
      <c r="M119" s="228" t="s">
        <v>21</v>
      </c>
      <c r="N119" s="229" t="s">
        <v>45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0.00052999999999999998</v>
      </c>
      <c r="T119" s="231">
        <f>S119*H119</f>
        <v>0.0021199999999999999</v>
      </c>
      <c r="AR119" s="24" t="s">
        <v>146</v>
      </c>
      <c r="AT119" s="24" t="s">
        <v>137</v>
      </c>
      <c r="AU119" s="24" t="s">
        <v>142</v>
      </c>
      <c r="AY119" s="24" t="s">
        <v>134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142</v>
      </c>
      <c r="BK119" s="232">
        <f>ROUND(I119*H119,2)</f>
        <v>0</v>
      </c>
      <c r="BL119" s="24" t="s">
        <v>146</v>
      </c>
      <c r="BM119" s="24" t="s">
        <v>704</v>
      </c>
    </row>
    <row r="120" s="1" customFormat="1" ht="25.5" customHeight="1">
      <c r="B120" s="46"/>
      <c r="C120" s="221" t="s">
        <v>171</v>
      </c>
      <c r="D120" s="221" t="s">
        <v>137</v>
      </c>
      <c r="E120" s="222" t="s">
        <v>705</v>
      </c>
      <c r="F120" s="223" t="s">
        <v>706</v>
      </c>
      <c r="G120" s="224" t="s">
        <v>189</v>
      </c>
      <c r="H120" s="225">
        <v>1</v>
      </c>
      <c r="I120" s="226"/>
      <c r="J120" s="227">
        <f>ROUND(I120*H120,2)</f>
        <v>0</v>
      </c>
      <c r="K120" s="223" t="s">
        <v>176</v>
      </c>
      <c r="L120" s="72"/>
      <c r="M120" s="228" t="s">
        <v>21</v>
      </c>
      <c r="N120" s="229" t="s">
        <v>45</v>
      </c>
      <c r="O120" s="47"/>
      <c r="P120" s="230">
        <f>O120*H120</f>
        <v>0</v>
      </c>
      <c r="Q120" s="230">
        <v>0.00021000000000000001</v>
      </c>
      <c r="R120" s="230">
        <f>Q120*H120</f>
        <v>0.00021000000000000001</v>
      </c>
      <c r="S120" s="230">
        <v>0</v>
      </c>
      <c r="T120" s="231">
        <f>S120*H120</f>
        <v>0</v>
      </c>
      <c r="AR120" s="24" t="s">
        <v>146</v>
      </c>
      <c r="AT120" s="24" t="s">
        <v>137</v>
      </c>
      <c r="AU120" s="24" t="s">
        <v>142</v>
      </c>
      <c r="AY120" s="24" t="s">
        <v>134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142</v>
      </c>
      <c r="BK120" s="232">
        <f>ROUND(I120*H120,2)</f>
        <v>0</v>
      </c>
      <c r="BL120" s="24" t="s">
        <v>146</v>
      </c>
      <c r="BM120" s="24" t="s">
        <v>707</v>
      </c>
    </row>
    <row r="121" s="1" customFormat="1" ht="16.5" customHeight="1">
      <c r="B121" s="46"/>
      <c r="C121" s="221" t="s">
        <v>383</v>
      </c>
      <c r="D121" s="221" t="s">
        <v>137</v>
      </c>
      <c r="E121" s="222" t="s">
        <v>708</v>
      </c>
      <c r="F121" s="223" t="s">
        <v>709</v>
      </c>
      <c r="G121" s="224" t="s">
        <v>189</v>
      </c>
      <c r="H121" s="225">
        <v>1</v>
      </c>
      <c r="I121" s="226"/>
      <c r="J121" s="227">
        <f>ROUND(I121*H121,2)</f>
        <v>0</v>
      </c>
      <c r="K121" s="223" t="s">
        <v>170</v>
      </c>
      <c r="L121" s="72"/>
      <c r="M121" s="228" t="s">
        <v>21</v>
      </c>
      <c r="N121" s="229" t="s">
        <v>45</v>
      </c>
      <c r="O121" s="47"/>
      <c r="P121" s="230">
        <f>O121*H121</f>
        <v>0</v>
      </c>
      <c r="Q121" s="230">
        <v>0.00035</v>
      </c>
      <c r="R121" s="230">
        <f>Q121*H121</f>
        <v>0.00035</v>
      </c>
      <c r="S121" s="230">
        <v>0</v>
      </c>
      <c r="T121" s="231">
        <f>S121*H121</f>
        <v>0</v>
      </c>
      <c r="AR121" s="24" t="s">
        <v>146</v>
      </c>
      <c r="AT121" s="24" t="s">
        <v>137</v>
      </c>
      <c r="AU121" s="24" t="s">
        <v>142</v>
      </c>
      <c r="AY121" s="24" t="s">
        <v>134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142</v>
      </c>
      <c r="BK121" s="232">
        <f>ROUND(I121*H121,2)</f>
        <v>0</v>
      </c>
      <c r="BL121" s="24" t="s">
        <v>146</v>
      </c>
      <c r="BM121" s="24" t="s">
        <v>710</v>
      </c>
    </row>
    <row r="122" s="1" customFormat="1" ht="16.5" customHeight="1">
      <c r="B122" s="46"/>
      <c r="C122" s="221" t="s">
        <v>579</v>
      </c>
      <c r="D122" s="221" t="s">
        <v>137</v>
      </c>
      <c r="E122" s="222" t="s">
        <v>711</v>
      </c>
      <c r="F122" s="223" t="s">
        <v>712</v>
      </c>
      <c r="G122" s="224" t="s">
        <v>189</v>
      </c>
      <c r="H122" s="225">
        <v>2</v>
      </c>
      <c r="I122" s="226"/>
      <c r="J122" s="227">
        <f>ROUND(I122*H122,2)</f>
        <v>0</v>
      </c>
      <c r="K122" s="223" t="s">
        <v>176</v>
      </c>
      <c r="L122" s="72"/>
      <c r="M122" s="228" t="s">
        <v>21</v>
      </c>
      <c r="N122" s="229" t="s">
        <v>45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0.0054900000000000001</v>
      </c>
      <c r="T122" s="231">
        <f>S122*H122</f>
        <v>0.01098</v>
      </c>
      <c r="AR122" s="24" t="s">
        <v>146</v>
      </c>
      <c r="AT122" s="24" t="s">
        <v>137</v>
      </c>
      <c r="AU122" s="24" t="s">
        <v>142</v>
      </c>
      <c r="AY122" s="24" t="s">
        <v>134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142</v>
      </c>
      <c r="BK122" s="232">
        <f>ROUND(I122*H122,2)</f>
        <v>0</v>
      </c>
      <c r="BL122" s="24" t="s">
        <v>146</v>
      </c>
      <c r="BM122" s="24" t="s">
        <v>713</v>
      </c>
    </row>
    <row r="123" s="1" customFormat="1" ht="25.5" customHeight="1">
      <c r="B123" s="46"/>
      <c r="C123" s="221" t="s">
        <v>387</v>
      </c>
      <c r="D123" s="221" t="s">
        <v>137</v>
      </c>
      <c r="E123" s="222" t="s">
        <v>714</v>
      </c>
      <c r="F123" s="223" t="s">
        <v>715</v>
      </c>
      <c r="G123" s="224" t="s">
        <v>189</v>
      </c>
      <c r="H123" s="225">
        <v>1</v>
      </c>
      <c r="I123" s="226"/>
      <c r="J123" s="227">
        <f>ROUND(I123*H123,2)</f>
        <v>0</v>
      </c>
      <c r="K123" s="223" t="s">
        <v>176</v>
      </c>
      <c r="L123" s="72"/>
      <c r="M123" s="228" t="s">
        <v>21</v>
      </c>
      <c r="N123" s="229" t="s">
        <v>45</v>
      </c>
      <c r="O123" s="47"/>
      <c r="P123" s="230">
        <f>O123*H123</f>
        <v>0</v>
      </c>
      <c r="Q123" s="230">
        <v>0.0032699999999999999</v>
      </c>
      <c r="R123" s="230">
        <f>Q123*H123</f>
        <v>0.0032699999999999999</v>
      </c>
      <c r="S123" s="230">
        <v>0</v>
      </c>
      <c r="T123" s="231">
        <f>S123*H123</f>
        <v>0</v>
      </c>
      <c r="AR123" s="24" t="s">
        <v>146</v>
      </c>
      <c r="AT123" s="24" t="s">
        <v>137</v>
      </c>
      <c r="AU123" s="24" t="s">
        <v>142</v>
      </c>
      <c r="AY123" s="24" t="s">
        <v>134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142</v>
      </c>
      <c r="BK123" s="232">
        <f>ROUND(I123*H123,2)</f>
        <v>0</v>
      </c>
      <c r="BL123" s="24" t="s">
        <v>146</v>
      </c>
      <c r="BM123" s="24" t="s">
        <v>716</v>
      </c>
    </row>
    <row r="124" s="1" customFormat="1" ht="16.5" customHeight="1">
      <c r="B124" s="46"/>
      <c r="C124" s="221" t="s">
        <v>391</v>
      </c>
      <c r="D124" s="221" t="s">
        <v>137</v>
      </c>
      <c r="E124" s="222" t="s">
        <v>717</v>
      </c>
      <c r="F124" s="223" t="s">
        <v>718</v>
      </c>
      <c r="G124" s="224" t="s">
        <v>159</v>
      </c>
      <c r="H124" s="225">
        <v>20.5</v>
      </c>
      <c r="I124" s="226"/>
      <c r="J124" s="227">
        <f>ROUND(I124*H124,2)</f>
        <v>0</v>
      </c>
      <c r="K124" s="223" t="s">
        <v>21</v>
      </c>
      <c r="L124" s="72"/>
      <c r="M124" s="228" t="s">
        <v>21</v>
      </c>
      <c r="N124" s="229" t="s">
        <v>45</v>
      </c>
      <c r="O124" s="47"/>
      <c r="P124" s="230">
        <f>O124*H124</f>
        <v>0</v>
      </c>
      <c r="Q124" s="230">
        <v>0.00018861440000000001</v>
      </c>
      <c r="R124" s="230">
        <f>Q124*H124</f>
        <v>0.0038665952000000001</v>
      </c>
      <c r="S124" s="230">
        <v>0</v>
      </c>
      <c r="T124" s="231">
        <f>S124*H124</f>
        <v>0</v>
      </c>
      <c r="AR124" s="24" t="s">
        <v>146</v>
      </c>
      <c r="AT124" s="24" t="s">
        <v>137</v>
      </c>
      <c r="AU124" s="24" t="s">
        <v>142</v>
      </c>
      <c r="AY124" s="24" t="s">
        <v>134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142</v>
      </c>
      <c r="BK124" s="232">
        <f>ROUND(I124*H124,2)</f>
        <v>0</v>
      </c>
      <c r="BL124" s="24" t="s">
        <v>146</v>
      </c>
      <c r="BM124" s="24" t="s">
        <v>719</v>
      </c>
    </row>
    <row r="125" s="1" customFormat="1" ht="16.5" customHeight="1">
      <c r="B125" s="46"/>
      <c r="C125" s="221" t="s">
        <v>720</v>
      </c>
      <c r="D125" s="221" t="s">
        <v>137</v>
      </c>
      <c r="E125" s="222" t="s">
        <v>721</v>
      </c>
      <c r="F125" s="223" t="s">
        <v>722</v>
      </c>
      <c r="G125" s="224" t="s">
        <v>159</v>
      </c>
      <c r="H125" s="225">
        <v>20.5</v>
      </c>
      <c r="I125" s="226"/>
      <c r="J125" s="227">
        <f>ROUND(I125*H125,2)</f>
        <v>0</v>
      </c>
      <c r="K125" s="223" t="s">
        <v>21</v>
      </c>
      <c r="L125" s="72"/>
      <c r="M125" s="228" t="s">
        <v>21</v>
      </c>
      <c r="N125" s="229" t="s">
        <v>45</v>
      </c>
      <c r="O125" s="47"/>
      <c r="P125" s="230">
        <f>O125*H125</f>
        <v>0</v>
      </c>
      <c r="Q125" s="230">
        <v>1.0000000000000001E-05</v>
      </c>
      <c r="R125" s="230">
        <f>Q125*H125</f>
        <v>0.00020500000000000002</v>
      </c>
      <c r="S125" s="230">
        <v>0</v>
      </c>
      <c r="T125" s="231">
        <f>S125*H125</f>
        <v>0</v>
      </c>
      <c r="AR125" s="24" t="s">
        <v>146</v>
      </c>
      <c r="AT125" s="24" t="s">
        <v>137</v>
      </c>
      <c r="AU125" s="24" t="s">
        <v>142</v>
      </c>
      <c r="AY125" s="24" t="s">
        <v>134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142</v>
      </c>
      <c r="BK125" s="232">
        <f>ROUND(I125*H125,2)</f>
        <v>0</v>
      </c>
      <c r="BL125" s="24" t="s">
        <v>146</v>
      </c>
      <c r="BM125" s="24" t="s">
        <v>723</v>
      </c>
    </row>
    <row r="126" s="1" customFormat="1" ht="25.5" customHeight="1">
      <c r="B126" s="46"/>
      <c r="C126" s="221" t="s">
        <v>724</v>
      </c>
      <c r="D126" s="221" t="s">
        <v>137</v>
      </c>
      <c r="E126" s="222" t="s">
        <v>725</v>
      </c>
      <c r="F126" s="223" t="s">
        <v>726</v>
      </c>
      <c r="G126" s="224" t="s">
        <v>246</v>
      </c>
      <c r="H126" s="225">
        <v>0.039</v>
      </c>
      <c r="I126" s="226"/>
      <c r="J126" s="227">
        <f>ROUND(I126*H126,2)</f>
        <v>0</v>
      </c>
      <c r="K126" s="223" t="s">
        <v>176</v>
      </c>
      <c r="L126" s="72"/>
      <c r="M126" s="228" t="s">
        <v>21</v>
      </c>
      <c r="N126" s="229" t="s">
        <v>45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146</v>
      </c>
      <c r="AT126" s="24" t="s">
        <v>137</v>
      </c>
      <c r="AU126" s="24" t="s">
        <v>142</v>
      </c>
      <c r="AY126" s="24" t="s">
        <v>134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142</v>
      </c>
      <c r="BK126" s="232">
        <f>ROUND(I126*H126,2)</f>
        <v>0</v>
      </c>
      <c r="BL126" s="24" t="s">
        <v>146</v>
      </c>
      <c r="BM126" s="24" t="s">
        <v>727</v>
      </c>
    </row>
    <row r="127" s="1" customFormat="1" ht="38.25" customHeight="1">
      <c r="B127" s="46"/>
      <c r="C127" s="221" t="s">
        <v>415</v>
      </c>
      <c r="D127" s="221" t="s">
        <v>137</v>
      </c>
      <c r="E127" s="222" t="s">
        <v>728</v>
      </c>
      <c r="F127" s="223" t="s">
        <v>729</v>
      </c>
      <c r="G127" s="224" t="s">
        <v>193</v>
      </c>
      <c r="H127" s="243"/>
      <c r="I127" s="226"/>
      <c r="J127" s="227">
        <f>ROUND(I127*H127,2)</f>
        <v>0</v>
      </c>
      <c r="K127" s="223" t="s">
        <v>176</v>
      </c>
      <c r="L127" s="72"/>
      <c r="M127" s="228" t="s">
        <v>21</v>
      </c>
      <c r="N127" s="229" t="s">
        <v>45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146</v>
      </c>
      <c r="AT127" s="24" t="s">
        <v>137</v>
      </c>
      <c r="AU127" s="24" t="s">
        <v>142</v>
      </c>
      <c r="AY127" s="24" t="s">
        <v>134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142</v>
      </c>
      <c r="BK127" s="232">
        <f>ROUND(I127*H127,2)</f>
        <v>0</v>
      </c>
      <c r="BL127" s="24" t="s">
        <v>146</v>
      </c>
      <c r="BM127" s="24" t="s">
        <v>730</v>
      </c>
    </row>
    <row r="128" s="10" customFormat="1" ht="29.88" customHeight="1">
      <c r="B128" s="205"/>
      <c r="C128" s="206"/>
      <c r="D128" s="207" t="s">
        <v>72</v>
      </c>
      <c r="E128" s="219" t="s">
        <v>592</v>
      </c>
      <c r="F128" s="219" t="s">
        <v>593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SUM(P129:P156)</f>
        <v>0</v>
      </c>
      <c r="Q128" s="213"/>
      <c r="R128" s="214">
        <f>SUM(R129:R156)</f>
        <v>0.10170305</v>
      </c>
      <c r="S128" s="213"/>
      <c r="T128" s="215">
        <f>SUM(T129:T156)</f>
        <v>0.28058</v>
      </c>
      <c r="AR128" s="216" t="s">
        <v>142</v>
      </c>
      <c r="AT128" s="217" t="s">
        <v>72</v>
      </c>
      <c r="AU128" s="217" t="s">
        <v>81</v>
      </c>
      <c r="AY128" s="216" t="s">
        <v>134</v>
      </c>
      <c r="BK128" s="218">
        <f>SUM(BK129:BK156)</f>
        <v>0</v>
      </c>
    </row>
    <row r="129" s="1" customFormat="1" ht="16.5" customHeight="1">
      <c r="B129" s="46"/>
      <c r="C129" s="221" t="s">
        <v>449</v>
      </c>
      <c r="D129" s="221" t="s">
        <v>137</v>
      </c>
      <c r="E129" s="222" t="s">
        <v>731</v>
      </c>
      <c r="F129" s="223" t="s">
        <v>732</v>
      </c>
      <c r="G129" s="224" t="s">
        <v>204</v>
      </c>
      <c r="H129" s="225">
        <v>2</v>
      </c>
      <c r="I129" s="226"/>
      <c r="J129" s="227">
        <f>ROUND(I129*H129,2)</f>
        <v>0</v>
      </c>
      <c r="K129" s="223" t="s">
        <v>160</v>
      </c>
      <c r="L129" s="72"/>
      <c r="M129" s="228" t="s">
        <v>21</v>
      </c>
      <c r="N129" s="229" t="s">
        <v>45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0.034200000000000001</v>
      </c>
      <c r="T129" s="231">
        <f>S129*H129</f>
        <v>0.068400000000000002</v>
      </c>
      <c r="AR129" s="24" t="s">
        <v>146</v>
      </c>
      <c r="AT129" s="24" t="s">
        <v>137</v>
      </c>
      <c r="AU129" s="24" t="s">
        <v>142</v>
      </c>
      <c r="AY129" s="24" t="s">
        <v>134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142</v>
      </c>
      <c r="BK129" s="232">
        <f>ROUND(I129*H129,2)</f>
        <v>0</v>
      </c>
      <c r="BL129" s="24" t="s">
        <v>146</v>
      </c>
      <c r="BM129" s="24" t="s">
        <v>733</v>
      </c>
    </row>
    <row r="130" s="1" customFormat="1" ht="16.5" customHeight="1">
      <c r="B130" s="46"/>
      <c r="C130" s="221" t="s">
        <v>421</v>
      </c>
      <c r="D130" s="221" t="s">
        <v>137</v>
      </c>
      <c r="E130" s="222" t="s">
        <v>734</v>
      </c>
      <c r="F130" s="223" t="s">
        <v>735</v>
      </c>
      <c r="G130" s="224" t="s">
        <v>204</v>
      </c>
      <c r="H130" s="225">
        <v>1</v>
      </c>
      <c r="I130" s="226"/>
      <c r="J130" s="227">
        <f>ROUND(I130*H130,2)</f>
        <v>0</v>
      </c>
      <c r="K130" s="223" t="s">
        <v>176</v>
      </c>
      <c r="L130" s="72"/>
      <c r="M130" s="228" t="s">
        <v>21</v>
      </c>
      <c r="N130" s="229" t="s">
        <v>45</v>
      </c>
      <c r="O130" s="47"/>
      <c r="P130" s="230">
        <f>O130*H130</f>
        <v>0</v>
      </c>
      <c r="Q130" s="230">
        <v>0.023199999999999998</v>
      </c>
      <c r="R130" s="230">
        <f>Q130*H130</f>
        <v>0.023199999999999998</v>
      </c>
      <c r="S130" s="230">
        <v>0</v>
      </c>
      <c r="T130" s="231">
        <f>S130*H130</f>
        <v>0</v>
      </c>
      <c r="AR130" s="24" t="s">
        <v>146</v>
      </c>
      <c r="AT130" s="24" t="s">
        <v>137</v>
      </c>
      <c r="AU130" s="24" t="s">
        <v>142</v>
      </c>
      <c r="AY130" s="24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142</v>
      </c>
      <c r="BK130" s="232">
        <f>ROUND(I130*H130,2)</f>
        <v>0</v>
      </c>
      <c r="BL130" s="24" t="s">
        <v>146</v>
      </c>
      <c r="BM130" s="24" t="s">
        <v>736</v>
      </c>
    </row>
    <row r="131" s="1" customFormat="1" ht="16.5" customHeight="1">
      <c r="B131" s="46"/>
      <c r="C131" s="233" t="s">
        <v>445</v>
      </c>
      <c r="D131" s="233" t="s">
        <v>167</v>
      </c>
      <c r="E131" s="234" t="s">
        <v>737</v>
      </c>
      <c r="F131" s="235" t="s">
        <v>738</v>
      </c>
      <c r="G131" s="236" t="s">
        <v>189</v>
      </c>
      <c r="H131" s="237">
        <v>1</v>
      </c>
      <c r="I131" s="238"/>
      <c r="J131" s="239">
        <f>ROUND(I131*H131,2)</f>
        <v>0</v>
      </c>
      <c r="K131" s="235" t="s">
        <v>160</v>
      </c>
      <c r="L131" s="240"/>
      <c r="M131" s="241" t="s">
        <v>21</v>
      </c>
      <c r="N131" s="242" t="s">
        <v>45</v>
      </c>
      <c r="O131" s="47"/>
      <c r="P131" s="230">
        <f>O131*H131</f>
        <v>0</v>
      </c>
      <c r="Q131" s="230">
        <v>0.0012800000000000001</v>
      </c>
      <c r="R131" s="230">
        <f>Q131*H131</f>
        <v>0.0012800000000000001</v>
      </c>
      <c r="S131" s="230">
        <v>0</v>
      </c>
      <c r="T131" s="231">
        <f>S131*H131</f>
        <v>0</v>
      </c>
      <c r="AR131" s="24" t="s">
        <v>171</v>
      </c>
      <c r="AT131" s="24" t="s">
        <v>167</v>
      </c>
      <c r="AU131" s="24" t="s">
        <v>142</v>
      </c>
      <c r="AY131" s="24" t="s">
        <v>134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142</v>
      </c>
      <c r="BK131" s="232">
        <f>ROUND(I131*H131,2)</f>
        <v>0</v>
      </c>
      <c r="BL131" s="24" t="s">
        <v>146</v>
      </c>
      <c r="BM131" s="24" t="s">
        <v>739</v>
      </c>
    </row>
    <row r="132" s="1" customFormat="1" ht="16.5" customHeight="1">
      <c r="B132" s="46"/>
      <c r="C132" s="221" t="s">
        <v>740</v>
      </c>
      <c r="D132" s="221" t="s">
        <v>137</v>
      </c>
      <c r="E132" s="222" t="s">
        <v>741</v>
      </c>
      <c r="F132" s="223" t="s">
        <v>742</v>
      </c>
      <c r="G132" s="224" t="s">
        <v>204</v>
      </c>
      <c r="H132" s="225">
        <v>1</v>
      </c>
      <c r="I132" s="226"/>
      <c r="J132" s="227">
        <f>ROUND(I132*H132,2)</f>
        <v>0</v>
      </c>
      <c r="K132" s="223" t="s">
        <v>160</v>
      </c>
      <c r="L132" s="72"/>
      <c r="M132" s="228" t="s">
        <v>21</v>
      </c>
      <c r="N132" s="229" t="s">
        <v>45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0.019460000000000002</v>
      </c>
      <c r="T132" s="231">
        <f>S132*H132</f>
        <v>0.019460000000000002</v>
      </c>
      <c r="AR132" s="24" t="s">
        <v>146</v>
      </c>
      <c r="AT132" s="24" t="s">
        <v>137</v>
      </c>
      <c r="AU132" s="24" t="s">
        <v>142</v>
      </c>
      <c r="AY132" s="24" t="s">
        <v>134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142</v>
      </c>
      <c r="BK132" s="232">
        <f>ROUND(I132*H132,2)</f>
        <v>0</v>
      </c>
      <c r="BL132" s="24" t="s">
        <v>146</v>
      </c>
      <c r="BM132" s="24" t="s">
        <v>743</v>
      </c>
    </row>
    <row r="133" s="1" customFormat="1" ht="25.5" customHeight="1">
      <c r="B133" s="46"/>
      <c r="C133" s="221" t="s">
        <v>433</v>
      </c>
      <c r="D133" s="221" t="s">
        <v>137</v>
      </c>
      <c r="E133" s="222" t="s">
        <v>744</v>
      </c>
      <c r="F133" s="223" t="s">
        <v>745</v>
      </c>
      <c r="G133" s="224" t="s">
        <v>204</v>
      </c>
      <c r="H133" s="225">
        <v>1</v>
      </c>
      <c r="I133" s="226"/>
      <c r="J133" s="227">
        <f>ROUND(I133*H133,2)</f>
        <v>0</v>
      </c>
      <c r="K133" s="223" t="s">
        <v>176</v>
      </c>
      <c r="L133" s="72"/>
      <c r="M133" s="228" t="s">
        <v>21</v>
      </c>
      <c r="N133" s="229" t="s">
        <v>45</v>
      </c>
      <c r="O133" s="47"/>
      <c r="P133" s="230">
        <f>O133*H133</f>
        <v>0</v>
      </c>
      <c r="Q133" s="230">
        <v>0.026190000000000001</v>
      </c>
      <c r="R133" s="230">
        <f>Q133*H133</f>
        <v>0.026190000000000001</v>
      </c>
      <c r="S133" s="230">
        <v>0</v>
      </c>
      <c r="T133" s="231">
        <f>S133*H133</f>
        <v>0</v>
      </c>
      <c r="AR133" s="24" t="s">
        <v>146</v>
      </c>
      <c r="AT133" s="24" t="s">
        <v>137</v>
      </c>
      <c r="AU133" s="24" t="s">
        <v>142</v>
      </c>
      <c r="AY133" s="24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142</v>
      </c>
      <c r="BK133" s="232">
        <f>ROUND(I133*H133,2)</f>
        <v>0</v>
      </c>
      <c r="BL133" s="24" t="s">
        <v>146</v>
      </c>
      <c r="BM133" s="24" t="s">
        <v>746</v>
      </c>
    </row>
    <row r="134" s="1" customFormat="1" ht="16.5" customHeight="1">
      <c r="B134" s="46"/>
      <c r="C134" s="221" t="s">
        <v>747</v>
      </c>
      <c r="D134" s="221" t="s">
        <v>137</v>
      </c>
      <c r="E134" s="222" t="s">
        <v>748</v>
      </c>
      <c r="F134" s="223" t="s">
        <v>749</v>
      </c>
      <c r="G134" s="224" t="s">
        <v>204</v>
      </c>
      <c r="H134" s="225">
        <v>1</v>
      </c>
      <c r="I134" s="226"/>
      <c r="J134" s="227">
        <f>ROUND(I134*H134,2)</f>
        <v>0</v>
      </c>
      <c r="K134" s="223" t="s">
        <v>176</v>
      </c>
      <c r="L134" s="72"/>
      <c r="M134" s="228" t="s">
        <v>21</v>
      </c>
      <c r="N134" s="229" t="s">
        <v>45</v>
      </c>
      <c r="O134" s="47"/>
      <c r="P134" s="230">
        <f>O134*H134</f>
        <v>0</v>
      </c>
      <c r="Q134" s="230">
        <v>0.010760000000000001</v>
      </c>
      <c r="R134" s="230">
        <f>Q134*H134</f>
        <v>0.010760000000000001</v>
      </c>
      <c r="S134" s="230">
        <v>0</v>
      </c>
      <c r="T134" s="231">
        <f>S134*H134</f>
        <v>0</v>
      </c>
      <c r="AR134" s="24" t="s">
        <v>146</v>
      </c>
      <c r="AT134" s="24" t="s">
        <v>137</v>
      </c>
      <c r="AU134" s="24" t="s">
        <v>142</v>
      </c>
      <c r="AY134" s="24" t="s">
        <v>134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142</v>
      </c>
      <c r="BK134" s="232">
        <f>ROUND(I134*H134,2)</f>
        <v>0</v>
      </c>
      <c r="BL134" s="24" t="s">
        <v>146</v>
      </c>
      <c r="BM134" s="24" t="s">
        <v>750</v>
      </c>
    </row>
    <row r="135" s="1" customFormat="1" ht="16.5" customHeight="1">
      <c r="B135" s="46"/>
      <c r="C135" s="221" t="s">
        <v>751</v>
      </c>
      <c r="D135" s="221" t="s">
        <v>137</v>
      </c>
      <c r="E135" s="222" t="s">
        <v>752</v>
      </c>
      <c r="F135" s="223" t="s">
        <v>753</v>
      </c>
      <c r="G135" s="224" t="s">
        <v>204</v>
      </c>
      <c r="H135" s="225">
        <v>1</v>
      </c>
      <c r="I135" s="226"/>
      <c r="J135" s="227">
        <f>ROUND(I135*H135,2)</f>
        <v>0</v>
      </c>
      <c r="K135" s="223" t="s">
        <v>176</v>
      </c>
      <c r="L135" s="72"/>
      <c r="M135" s="228" t="s">
        <v>21</v>
      </c>
      <c r="N135" s="229" t="s">
        <v>45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0.032899999999999999</v>
      </c>
      <c r="T135" s="231">
        <f>S135*H135</f>
        <v>0.032899999999999999</v>
      </c>
      <c r="AR135" s="24" t="s">
        <v>146</v>
      </c>
      <c r="AT135" s="24" t="s">
        <v>137</v>
      </c>
      <c r="AU135" s="24" t="s">
        <v>142</v>
      </c>
      <c r="AY135" s="24" t="s">
        <v>134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142</v>
      </c>
      <c r="BK135" s="232">
        <f>ROUND(I135*H135,2)</f>
        <v>0</v>
      </c>
      <c r="BL135" s="24" t="s">
        <v>146</v>
      </c>
      <c r="BM135" s="24" t="s">
        <v>754</v>
      </c>
    </row>
    <row r="136" s="1" customFormat="1" ht="25.5" customHeight="1">
      <c r="B136" s="46"/>
      <c r="C136" s="221" t="s">
        <v>457</v>
      </c>
      <c r="D136" s="221" t="s">
        <v>137</v>
      </c>
      <c r="E136" s="222" t="s">
        <v>755</v>
      </c>
      <c r="F136" s="223" t="s">
        <v>756</v>
      </c>
      <c r="G136" s="224" t="s">
        <v>204</v>
      </c>
      <c r="H136" s="225">
        <v>1</v>
      </c>
      <c r="I136" s="226"/>
      <c r="J136" s="227">
        <f>ROUND(I136*H136,2)</f>
        <v>0</v>
      </c>
      <c r="K136" s="223" t="s">
        <v>160</v>
      </c>
      <c r="L136" s="72"/>
      <c r="M136" s="228" t="s">
        <v>21</v>
      </c>
      <c r="N136" s="229" t="s">
        <v>45</v>
      </c>
      <c r="O136" s="47"/>
      <c r="P136" s="230">
        <f>O136*H136</f>
        <v>0</v>
      </c>
      <c r="Q136" s="230">
        <v>0.024289999999999999</v>
      </c>
      <c r="R136" s="230">
        <f>Q136*H136</f>
        <v>0.024289999999999999</v>
      </c>
      <c r="S136" s="230">
        <v>0</v>
      </c>
      <c r="T136" s="231">
        <f>S136*H136</f>
        <v>0</v>
      </c>
      <c r="AR136" s="24" t="s">
        <v>146</v>
      </c>
      <c r="AT136" s="24" t="s">
        <v>137</v>
      </c>
      <c r="AU136" s="24" t="s">
        <v>142</v>
      </c>
      <c r="AY136" s="24" t="s">
        <v>134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142</v>
      </c>
      <c r="BK136" s="232">
        <f>ROUND(I136*H136,2)</f>
        <v>0</v>
      </c>
      <c r="BL136" s="24" t="s">
        <v>146</v>
      </c>
      <c r="BM136" s="24" t="s">
        <v>757</v>
      </c>
    </row>
    <row r="137" s="1" customFormat="1" ht="16.5" customHeight="1">
      <c r="B137" s="46"/>
      <c r="C137" s="221" t="s">
        <v>197</v>
      </c>
      <c r="D137" s="221" t="s">
        <v>137</v>
      </c>
      <c r="E137" s="222" t="s">
        <v>758</v>
      </c>
      <c r="F137" s="223" t="s">
        <v>759</v>
      </c>
      <c r="G137" s="224" t="s">
        <v>204</v>
      </c>
      <c r="H137" s="225">
        <v>1</v>
      </c>
      <c r="I137" s="226"/>
      <c r="J137" s="227">
        <f>ROUND(I137*H137,2)</f>
        <v>0</v>
      </c>
      <c r="K137" s="223" t="s">
        <v>160</v>
      </c>
      <c r="L137" s="72"/>
      <c r="M137" s="228" t="s">
        <v>21</v>
      </c>
      <c r="N137" s="229" t="s">
        <v>45</v>
      </c>
      <c r="O137" s="47"/>
      <c r="P137" s="230">
        <f>O137*H137</f>
        <v>0</v>
      </c>
      <c r="Q137" s="230">
        <v>0.00044000000000000002</v>
      </c>
      <c r="R137" s="230">
        <f>Q137*H137</f>
        <v>0.00044000000000000002</v>
      </c>
      <c r="S137" s="230">
        <v>0</v>
      </c>
      <c r="T137" s="231">
        <f>S137*H137</f>
        <v>0</v>
      </c>
      <c r="AR137" s="24" t="s">
        <v>146</v>
      </c>
      <c r="AT137" s="24" t="s">
        <v>137</v>
      </c>
      <c r="AU137" s="24" t="s">
        <v>142</v>
      </c>
      <c r="AY137" s="24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142</v>
      </c>
      <c r="BK137" s="232">
        <f>ROUND(I137*H137,2)</f>
        <v>0</v>
      </c>
      <c r="BL137" s="24" t="s">
        <v>146</v>
      </c>
      <c r="BM137" s="24" t="s">
        <v>760</v>
      </c>
    </row>
    <row r="138" s="1" customFormat="1" ht="25.5" customHeight="1">
      <c r="B138" s="46"/>
      <c r="C138" s="221" t="s">
        <v>219</v>
      </c>
      <c r="D138" s="221" t="s">
        <v>137</v>
      </c>
      <c r="E138" s="222" t="s">
        <v>761</v>
      </c>
      <c r="F138" s="223" t="s">
        <v>762</v>
      </c>
      <c r="G138" s="224" t="s">
        <v>204</v>
      </c>
      <c r="H138" s="225">
        <v>1</v>
      </c>
      <c r="I138" s="226"/>
      <c r="J138" s="227">
        <f>ROUND(I138*H138,2)</f>
        <v>0</v>
      </c>
      <c r="K138" s="223" t="s">
        <v>160</v>
      </c>
      <c r="L138" s="72"/>
      <c r="M138" s="228" t="s">
        <v>21</v>
      </c>
      <c r="N138" s="229" t="s">
        <v>45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0.155</v>
      </c>
      <c r="T138" s="231">
        <f>S138*H138</f>
        <v>0.155</v>
      </c>
      <c r="AR138" s="24" t="s">
        <v>146</v>
      </c>
      <c r="AT138" s="24" t="s">
        <v>137</v>
      </c>
      <c r="AU138" s="24" t="s">
        <v>142</v>
      </c>
      <c r="AY138" s="24" t="s">
        <v>134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142</v>
      </c>
      <c r="BK138" s="232">
        <f>ROUND(I138*H138,2)</f>
        <v>0</v>
      </c>
      <c r="BL138" s="24" t="s">
        <v>146</v>
      </c>
      <c r="BM138" s="24" t="s">
        <v>763</v>
      </c>
    </row>
    <row r="139" s="1" customFormat="1" ht="25.5" customHeight="1">
      <c r="B139" s="46"/>
      <c r="C139" s="221" t="s">
        <v>465</v>
      </c>
      <c r="D139" s="221" t="s">
        <v>137</v>
      </c>
      <c r="E139" s="222" t="s">
        <v>597</v>
      </c>
      <c r="F139" s="223" t="s">
        <v>598</v>
      </c>
      <c r="G139" s="224" t="s">
        <v>246</v>
      </c>
      <c r="H139" s="225">
        <v>0.28100000000000003</v>
      </c>
      <c r="I139" s="226"/>
      <c r="J139" s="227">
        <f>ROUND(I139*H139,2)</f>
        <v>0</v>
      </c>
      <c r="K139" s="223" t="s">
        <v>176</v>
      </c>
      <c r="L139" s="72"/>
      <c r="M139" s="228" t="s">
        <v>21</v>
      </c>
      <c r="N139" s="229" t="s">
        <v>45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146</v>
      </c>
      <c r="AT139" s="24" t="s">
        <v>137</v>
      </c>
      <c r="AU139" s="24" t="s">
        <v>142</v>
      </c>
      <c r="AY139" s="24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142</v>
      </c>
      <c r="BK139" s="232">
        <f>ROUND(I139*H139,2)</f>
        <v>0</v>
      </c>
      <c r="BL139" s="24" t="s">
        <v>146</v>
      </c>
      <c r="BM139" s="24" t="s">
        <v>764</v>
      </c>
    </row>
    <row r="140" s="1" customFormat="1" ht="16.5" customHeight="1">
      <c r="B140" s="46"/>
      <c r="C140" s="221" t="s">
        <v>482</v>
      </c>
      <c r="D140" s="221" t="s">
        <v>137</v>
      </c>
      <c r="E140" s="222" t="s">
        <v>765</v>
      </c>
      <c r="F140" s="223" t="s">
        <v>766</v>
      </c>
      <c r="G140" s="224" t="s">
        <v>204</v>
      </c>
      <c r="H140" s="225">
        <v>2</v>
      </c>
      <c r="I140" s="226"/>
      <c r="J140" s="227">
        <f>ROUND(I140*H140,2)</f>
        <v>0</v>
      </c>
      <c r="K140" s="223" t="s">
        <v>21</v>
      </c>
      <c r="L140" s="72"/>
      <c r="M140" s="228" t="s">
        <v>21</v>
      </c>
      <c r="N140" s="229" t="s">
        <v>45</v>
      </c>
      <c r="O140" s="47"/>
      <c r="P140" s="230">
        <f>O140*H140</f>
        <v>0</v>
      </c>
      <c r="Q140" s="230">
        <v>9.0000000000000006E-05</v>
      </c>
      <c r="R140" s="230">
        <f>Q140*H140</f>
        <v>0.00018000000000000001</v>
      </c>
      <c r="S140" s="230">
        <v>0</v>
      </c>
      <c r="T140" s="231">
        <f>S140*H140</f>
        <v>0</v>
      </c>
      <c r="AR140" s="24" t="s">
        <v>146</v>
      </c>
      <c r="AT140" s="24" t="s">
        <v>137</v>
      </c>
      <c r="AU140" s="24" t="s">
        <v>142</v>
      </c>
      <c r="AY140" s="24" t="s">
        <v>134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142</v>
      </c>
      <c r="BK140" s="232">
        <f>ROUND(I140*H140,2)</f>
        <v>0</v>
      </c>
      <c r="BL140" s="24" t="s">
        <v>146</v>
      </c>
      <c r="BM140" s="24" t="s">
        <v>767</v>
      </c>
    </row>
    <row r="141" s="1" customFormat="1" ht="16.5" customHeight="1">
      <c r="B141" s="46"/>
      <c r="C141" s="233" t="s">
        <v>488</v>
      </c>
      <c r="D141" s="233" t="s">
        <v>167</v>
      </c>
      <c r="E141" s="234" t="s">
        <v>768</v>
      </c>
      <c r="F141" s="235" t="s">
        <v>769</v>
      </c>
      <c r="G141" s="236" t="s">
        <v>189</v>
      </c>
      <c r="H141" s="237">
        <v>2</v>
      </c>
      <c r="I141" s="238"/>
      <c r="J141" s="239">
        <f>ROUND(I141*H141,2)</f>
        <v>0</v>
      </c>
      <c r="K141" s="235" t="s">
        <v>21</v>
      </c>
      <c r="L141" s="240"/>
      <c r="M141" s="241" t="s">
        <v>21</v>
      </c>
      <c r="N141" s="242" t="s">
        <v>45</v>
      </c>
      <c r="O141" s="47"/>
      <c r="P141" s="230">
        <f>O141*H141</f>
        <v>0</v>
      </c>
      <c r="Q141" s="230">
        <v>0.001</v>
      </c>
      <c r="R141" s="230">
        <f>Q141*H141</f>
        <v>0.002</v>
      </c>
      <c r="S141" s="230">
        <v>0</v>
      </c>
      <c r="T141" s="231">
        <f>S141*H141</f>
        <v>0</v>
      </c>
      <c r="AR141" s="24" t="s">
        <v>171</v>
      </c>
      <c r="AT141" s="24" t="s">
        <v>167</v>
      </c>
      <c r="AU141" s="24" t="s">
        <v>142</v>
      </c>
      <c r="AY141" s="24" t="s">
        <v>134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142</v>
      </c>
      <c r="BK141" s="232">
        <f>ROUND(I141*H141,2)</f>
        <v>0</v>
      </c>
      <c r="BL141" s="24" t="s">
        <v>146</v>
      </c>
      <c r="BM141" s="24" t="s">
        <v>770</v>
      </c>
    </row>
    <row r="142" s="1" customFormat="1" ht="16.5" customHeight="1">
      <c r="B142" s="46"/>
      <c r="C142" s="221" t="s">
        <v>492</v>
      </c>
      <c r="D142" s="221" t="s">
        <v>137</v>
      </c>
      <c r="E142" s="222" t="s">
        <v>771</v>
      </c>
      <c r="F142" s="223" t="s">
        <v>772</v>
      </c>
      <c r="G142" s="224" t="s">
        <v>204</v>
      </c>
      <c r="H142" s="225">
        <v>7</v>
      </c>
      <c r="I142" s="226"/>
      <c r="J142" s="227">
        <f>ROUND(I142*H142,2)</f>
        <v>0</v>
      </c>
      <c r="K142" s="223" t="s">
        <v>170</v>
      </c>
      <c r="L142" s="72"/>
      <c r="M142" s="228" t="s">
        <v>21</v>
      </c>
      <c r="N142" s="229" t="s">
        <v>45</v>
      </c>
      <c r="O142" s="47"/>
      <c r="P142" s="230">
        <f>O142*H142</f>
        <v>0</v>
      </c>
      <c r="Q142" s="230">
        <v>9.0000000000000006E-05</v>
      </c>
      <c r="R142" s="230">
        <f>Q142*H142</f>
        <v>0.00063000000000000003</v>
      </c>
      <c r="S142" s="230">
        <v>0</v>
      </c>
      <c r="T142" s="231">
        <f>S142*H142</f>
        <v>0</v>
      </c>
      <c r="AR142" s="24" t="s">
        <v>146</v>
      </c>
      <c r="AT142" s="24" t="s">
        <v>137</v>
      </c>
      <c r="AU142" s="24" t="s">
        <v>142</v>
      </c>
      <c r="AY142" s="24" t="s">
        <v>134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142</v>
      </c>
      <c r="BK142" s="232">
        <f>ROUND(I142*H142,2)</f>
        <v>0</v>
      </c>
      <c r="BL142" s="24" t="s">
        <v>146</v>
      </c>
      <c r="BM142" s="24" t="s">
        <v>773</v>
      </c>
    </row>
    <row r="143" s="1" customFormat="1" ht="16.5" customHeight="1">
      <c r="B143" s="46"/>
      <c r="C143" s="233" t="s">
        <v>156</v>
      </c>
      <c r="D143" s="233" t="s">
        <v>167</v>
      </c>
      <c r="E143" s="234" t="s">
        <v>774</v>
      </c>
      <c r="F143" s="235" t="s">
        <v>775</v>
      </c>
      <c r="G143" s="236" t="s">
        <v>189</v>
      </c>
      <c r="H143" s="237">
        <v>7</v>
      </c>
      <c r="I143" s="238"/>
      <c r="J143" s="239">
        <f>ROUND(I143*H143,2)</f>
        <v>0</v>
      </c>
      <c r="K143" s="235" t="s">
        <v>21</v>
      </c>
      <c r="L143" s="240"/>
      <c r="M143" s="241" t="s">
        <v>21</v>
      </c>
      <c r="N143" s="242" t="s">
        <v>45</v>
      </c>
      <c r="O143" s="47"/>
      <c r="P143" s="230">
        <f>O143*H143</f>
        <v>0</v>
      </c>
      <c r="Q143" s="230">
        <v>0.00021000000000000001</v>
      </c>
      <c r="R143" s="230">
        <f>Q143*H143</f>
        <v>0.00147</v>
      </c>
      <c r="S143" s="230">
        <v>0</v>
      </c>
      <c r="T143" s="231">
        <f>S143*H143</f>
        <v>0</v>
      </c>
      <c r="AR143" s="24" t="s">
        <v>171</v>
      </c>
      <c r="AT143" s="24" t="s">
        <v>167</v>
      </c>
      <c r="AU143" s="24" t="s">
        <v>142</v>
      </c>
      <c r="AY143" s="24" t="s">
        <v>134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142</v>
      </c>
      <c r="BK143" s="232">
        <f>ROUND(I143*H143,2)</f>
        <v>0</v>
      </c>
      <c r="BL143" s="24" t="s">
        <v>146</v>
      </c>
      <c r="BM143" s="24" t="s">
        <v>776</v>
      </c>
    </row>
    <row r="144" s="1" customFormat="1" ht="16.5" customHeight="1">
      <c r="B144" s="46"/>
      <c r="C144" s="221" t="s">
        <v>162</v>
      </c>
      <c r="D144" s="221" t="s">
        <v>137</v>
      </c>
      <c r="E144" s="222" t="s">
        <v>777</v>
      </c>
      <c r="F144" s="223" t="s">
        <v>778</v>
      </c>
      <c r="G144" s="224" t="s">
        <v>204</v>
      </c>
      <c r="H144" s="225">
        <v>2</v>
      </c>
      <c r="I144" s="226"/>
      <c r="J144" s="227">
        <f>ROUND(I144*H144,2)</f>
        <v>0</v>
      </c>
      <c r="K144" s="223" t="s">
        <v>176</v>
      </c>
      <c r="L144" s="72"/>
      <c r="M144" s="228" t="s">
        <v>21</v>
      </c>
      <c r="N144" s="229" t="s">
        <v>45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0.00156</v>
      </c>
      <c r="T144" s="231">
        <f>S144*H144</f>
        <v>0.0031199999999999999</v>
      </c>
      <c r="AR144" s="24" t="s">
        <v>146</v>
      </c>
      <c r="AT144" s="24" t="s">
        <v>137</v>
      </c>
      <c r="AU144" s="24" t="s">
        <v>142</v>
      </c>
      <c r="AY144" s="24" t="s">
        <v>134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142</v>
      </c>
      <c r="BK144" s="232">
        <f>ROUND(I144*H144,2)</f>
        <v>0</v>
      </c>
      <c r="BL144" s="24" t="s">
        <v>146</v>
      </c>
      <c r="BM144" s="24" t="s">
        <v>779</v>
      </c>
    </row>
    <row r="145" s="1" customFormat="1" ht="16.5" customHeight="1">
      <c r="B145" s="46"/>
      <c r="C145" s="221" t="s">
        <v>182</v>
      </c>
      <c r="D145" s="221" t="s">
        <v>137</v>
      </c>
      <c r="E145" s="222" t="s">
        <v>780</v>
      </c>
      <c r="F145" s="223" t="s">
        <v>781</v>
      </c>
      <c r="G145" s="224" t="s">
        <v>204</v>
      </c>
      <c r="H145" s="225">
        <v>1</v>
      </c>
      <c r="I145" s="226"/>
      <c r="J145" s="227">
        <f>ROUND(I145*H145,2)</f>
        <v>0</v>
      </c>
      <c r="K145" s="223" t="s">
        <v>170</v>
      </c>
      <c r="L145" s="72"/>
      <c r="M145" s="228" t="s">
        <v>21</v>
      </c>
      <c r="N145" s="229" t="s">
        <v>45</v>
      </c>
      <c r="O145" s="47"/>
      <c r="P145" s="230">
        <f>O145*H145</f>
        <v>0</v>
      </c>
      <c r="Q145" s="230">
        <v>0.0018</v>
      </c>
      <c r="R145" s="230">
        <f>Q145*H145</f>
        <v>0.0018</v>
      </c>
      <c r="S145" s="230">
        <v>0</v>
      </c>
      <c r="T145" s="231">
        <f>S145*H145</f>
        <v>0</v>
      </c>
      <c r="AR145" s="24" t="s">
        <v>146</v>
      </c>
      <c r="AT145" s="24" t="s">
        <v>137</v>
      </c>
      <c r="AU145" s="24" t="s">
        <v>142</v>
      </c>
      <c r="AY145" s="24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142</v>
      </c>
      <c r="BK145" s="232">
        <f>ROUND(I145*H145,2)</f>
        <v>0</v>
      </c>
      <c r="BL145" s="24" t="s">
        <v>146</v>
      </c>
      <c r="BM145" s="24" t="s">
        <v>782</v>
      </c>
    </row>
    <row r="146" s="1" customFormat="1" ht="16.5" customHeight="1">
      <c r="B146" s="46"/>
      <c r="C146" s="221" t="s">
        <v>783</v>
      </c>
      <c r="D146" s="221" t="s">
        <v>137</v>
      </c>
      <c r="E146" s="222" t="s">
        <v>784</v>
      </c>
      <c r="F146" s="223" t="s">
        <v>785</v>
      </c>
      <c r="G146" s="224" t="s">
        <v>204</v>
      </c>
      <c r="H146" s="225">
        <v>2</v>
      </c>
      <c r="I146" s="226"/>
      <c r="J146" s="227">
        <f>ROUND(I146*H146,2)</f>
        <v>0</v>
      </c>
      <c r="K146" s="223" t="s">
        <v>170</v>
      </c>
      <c r="L146" s="72"/>
      <c r="M146" s="228" t="s">
        <v>21</v>
      </c>
      <c r="N146" s="229" t="s">
        <v>45</v>
      </c>
      <c r="O146" s="47"/>
      <c r="P146" s="230">
        <f>O146*H146</f>
        <v>0</v>
      </c>
      <c r="Q146" s="230">
        <v>0.0018</v>
      </c>
      <c r="R146" s="230">
        <f>Q146*H146</f>
        <v>0.0035999999999999999</v>
      </c>
      <c r="S146" s="230">
        <v>0</v>
      </c>
      <c r="T146" s="231">
        <f>S146*H146</f>
        <v>0</v>
      </c>
      <c r="AR146" s="24" t="s">
        <v>146</v>
      </c>
      <c r="AT146" s="24" t="s">
        <v>137</v>
      </c>
      <c r="AU146" s="24" t="s">
        <v>142</v>
      </c>
      <c r="AY146" s="24" t="s">
        <v>134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142</v>
      </c>
      <c r="BK146" s="232">
        <f>ROUND(I146*H146,2)</f>
        <v>0</v>
      </c>
      <c r="BL146" s="24" t="s">
        <v>146</v>
      </c>
      <c r="BM146" s="24" t="s">
        <v>786</v>
      </c>
    </row>
    <row r="147" s="1" customFormat="1" ht="16.5" customHeight="1">
      <c r="B147" s="46"/>
      <c r="C147" s="221" t="s">
        <v>257</v>
      </c>
      <c r="D147" s="221" t="s">
        <v>137</v>
      </c>
      <c r="E147" s="222" t="s">
        <v>787</v>
      </c>
      <c r="F147" s="223" t="s">
        <v>788</v>
      </c>
      <c r="G147" s="224" t="s">
        <v>204</v>
      </c>
      <c r="H147" s="225">
        <v>1</v>
      </c>
      <c r="I147" s="226"/>
      <c r="J147" s="227">
        <f>ROUND(I147*H147,2)</f>
        <v>0</v>
      </c>
      <c r="K147" s="223" t="s">
        <v>160</v>
      </c>
      <c r="L147" s="72"/>
      <c r="M147" s="228" t="s">
        <v>21</v>
      </c>
      <c r="N147" s="229" t="s">
        <v>45</v>
      </c>
      <c r="O147" s="47"/>
      <c r="P147" s="230">
        <f>O147*H147</f>
        <v>0</v>
      </c>
      <c r="Q147" s="230">
        <v>0.0019599999999999999</v>
      </c>
      <c r="R147" s="230">
        <f>Q147*H147</f>
        <v>0.0019599999999999999</v>
      </c>
      <c r="S147" s="230">
        <v>0</v>
      </c>
      <c r="T147" s="231">
        <f>S147*H147</f>
        <v>0</v>
      </c>
      <c r="AR147" s="24" t="s">
        <v>146</v>
      </c>
      <c r="AT147" s="24" t="s">
        <v>137</v>
      </c>
      <c r="AU147" s="24" t="s">
        <v>142</v>
      </c>
      <c r="AY147" s="24" t="s">
        <v>134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142</v>
      </c>
      <c r="BK147" s="232">
        <f>ROUND(I147*H147,2)</f>
        <v>0</v>
      </c>
      <c r="BL147" s="24" t="s">
        <v>146</v>
      </c>
      <c r="BM147" s="24" t="s">
        <v>789</v>
      </c>
    </row>
    <row r="148" s="1" customFormat="1" ht="16.5" customHeight="1">
      <c r="B148" s="46"/>
      <c r="C148" s="221" t="s">
        <v>790</v>
      </c>
      <c r="D148" s="221" t="s">
        <v>137</v>
      </c>
      <c r="E148" s="222" t="s">
        <v>791</v>
      </c>
      <c r="F148" s="223" t="s">
        <v>792</v>
      </c>
      <c r="G148" s="224" t="s">
        <v>189</v>
      </c>
      <c r="H148" s="225">
        <v>2</v>
      </c>
      <c r="I148" s="226"/>
      <c r="J148" s="227">
        <f>ROUND(I148*H148,2)</f>
        <v>0</v>
      </c>
      <c r="K148" s="223" t="s">
        <v>176</v>
      </c>
      <c r="L148" s="72"/>
      <c r="M148" s="228" t="s">
        <v>21</v>
      </c>
      <c r="N148" s="229" t="s">
        <v>45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0.00084999999999999995</v>
      </c>
      <c r="T148" s="231">
        <f>S148*H148</f>
        <v>0.0016999999999999999</v>
      </c>
      <c r="AR148" s="24" t="s">
        <v>146</v>
      </c>
      <c r="AT148" s="24" t="s">
        <v>137</v>
      </c>
      <c r="AU148" s="24" t="s">
        <v>142</v>
      </c>
      <c r="AY148" s="24" t="s">
        <v>134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142</v>
      </c>
      <c r="BK148" s="232">
        <f>ROUND(I148*H148,2)</f>
        <v>0</v>
      </c>
      <c r="BL148" s="24" t="s">
        <v>146</v>
      </c>
      <c r="BM148" s="24" t="s">
        <v>793</v>
      </c>
    </row>
    <row r="149" s="1" customFormat="1" ht="16.5" customHeight="1">
      <c r="B149" s="46"/>
      <c r="C149" s="221" t="s">
        <v>794</v>
      </c>
      <c r="D149" s="221" t="s">
        <v>137</v>
      </c>
      <c r="E149" s="222" t="s">
        <v>795</v>
      </c>
      <c r="F149" s="223" t="s">
        <v>796</v>
      </c>
      <c r="G149" s="224" t="s">
        <v>189</v>
      </c>
      <c r="H149" s="225">
        <v>2</v>
      </c>
      <c r="I149" s="226"/>
      <c r="J149" s="227">
        <f>ROUND(I149*H149,2)</f>
        <v>0</v>
      </c>
      <c r="K149" s="223" t="s">
        <v>170</v>
      </c>
      <c r="L149" s="72"/>
      <c r="M149" s="228" t="s">
        <v>21</v>
      </c>
      <c r="N149" s="229" t="s">
        <v>45</v>
      </c>
      <c r="O149" s="47"/>
      <c r="P149" s="230">
        <f>O149*H149</f>
        <v>0</v>
      </c>
      <c r="Q149" s="230">
        <v>0.00023000000000000001</v>
      </c>
      <c r="R149" s="230">
        <f>Q149*H149</f>
        <v>0.00046000000000000001</v>
      </c>
      <c r="S149" s="230">
        <v>0</v>
      </c>
      <c r="T149" s="231">
        <f>S149*H149</f>
        <v>0</v>
      </c>
      <c r="AR149" s="24" t="s">
        <v>146</v>
      </c>
      <c r="AT149" s="24" t="s">
        <v>137</v>
      </c>
      <c r="AU149" s="24" t="s">
        <v>142</v>
      </c>
      <c r="AY149" s="24" t="s">
        <v>134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142</v>
      </c>
      <c r="BK149" s="232">
        <f>ROUND(I149*H149,2)</f>
        <v>0</v>
      </c>
      <c r="BL149" s="24" t="s">
        <v>146</v>
      </c>
      <c r="BM149" s="24" t="s">
        <v>797</v>
      </c>
    </row>
    <row r="150" s="1" customFormat="1" ht="25.5" customHeight="1">
      <c r="B150" s="46"/>
      <c r="C150" s="221" t="s">
        <v>223</v>
      </c>
      <c r="D150" s="221" t="s">
        <v>137</v>
      </c>
      <c r="E150" s="222" t="s">
        <v>798</v>
      </c>
      <c r="F150" s="223" t="s">
        <v>799</v>
      </c>
      <c r="G150" s="224" t="s">
        <v>189</v>
      </c>
      <c r="H150" s="225">
        <v>1</v>
      </c>
      <c r="I150" s="226"/>
      <c r="J150" s="227">
        <f>ROUND(I150*H150,2)</f>
        <v>0</v>
      </c>
      <c r="K150" s="223" t="s">
        <v>170</v>
      </c>
      <c r="L150" s="72"/>
      <c r="M150" s="228" t="s">
        <v>21</v>
      </c>
      <c r="N150" s="229" t="s">
        <v>45</v>
      </c>
      <c r="O150" s="47"/>
      <c r="P150" s="230">
        <f>O150*H150</f>
        <v>0</v>
      </c>
      <c r="Q150" s="230">
        <v>0.00046999999999999999</v>
      </c>
      <c r="R150" s="230">
        <f>Q150*H150</f>
        <v>0.00046999999999999999</v>
      </c>
      <c r="S150" s="230">
        <v>0</v>
      </c>
      <c r="T150" s="231">
        <f>S150*H150</f>
        <v>0</v>
      </c>
      <c r="AR150" s="24" t="s">
        <v>146</v>
      </c>
      <c r="AT150" s="24" t="s">
        <v>137</v>
      </c>
      <c r="AU150" s="24" t="s">
        <v>142</v>
      </c>
      <c r="AY150" s="24" t="s">
        <v>134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142</v>
      </c>
      <c r="BK150" s="232">
        <f>ROUND(I150*H150,2)</f>
        <v>0</v>
      </c>
      <c r="BL150" s="24" t="s">
        <v>146</v>
      </c>
      <c r="BM150" s="24" t="s">
        <v>800</v>
      </c>
    </row>
    <row r="151" s="1" customFormat="1" ht="16.5" customHeight="1">
      <c r="B151" s="46"/>
      <c r="C151" s="221" t="s">
        <v>227</v>
      </c>
      <c r="D151" s="221" t="s">
        <v>137</v>
      </c>
      <c r="E151" s="222" t="s">
        <v>801</v>
      </c>
      <c r="F151" s="223" t="s">
        <v>802</v>
      </c>
      <c r="G151" s="224" t="s">
        <v>189</v>
      </c>
      <c r="H151" s="225">
        <v>1</v>
      </c>
      <c r="I151" s="226"/>
      <c r="J151" s="227">
        <f>ROUND(I151*H151,2)</f>
        <v>0</v>
      </c>
      <c r="K151" s="223" t="s">
        <v>170</v>
      </c>
      <c r="L151" s="72"/>
      <c r="M151" s="228" t="s">
        <v>21</v>
      </c>
      <c r="N151" s="229" t="s">
        <v>45</v>
      </c>
      <c r="O151" s="47"/>
      <c r="P151" s="230">
        <f>O151*H151</f>
        <v>0</v>
      </c>
      <c r="Q151" s="230">
        <v>0.0010100000000000001</v>
      </c>
      <c r="R151" s="230">
        <f>Q151*H151</f>
        <v>0.0010100000000000001</v>
      </c>
      <c r="S151" s="230">
        <v>0</v>
      </c>
      <c r="T151" s="231">
        <f>S151*H151</f>
        <v>0</v>
      </c>
      <c r="AR151" s="24" t="s">
        <v>146</v>
      </c>
      <c r="AT151" s="24" t="s">
        <v>137</v>
      </c>
      <c r="AU151" s="24" t="s">
        <v>142</v>
      </c>
      <c r="AY151" s="24" t="s">
        <v>134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142</v>
      </c>
      <c r="BK151" s="232">
        <f>ROUND(I151*H151,2)</f>
        <v>0</v>
      </c>
      <c r="BL151" s="24" t="s">
        <v>146</v>
      </c>
      <c r="BM151" s="24" t="s">
        <v>803</v>
      </c>
    </row>
    <row r="152" s="1" customFormat="1" ht="16.5" customHeight="1">
      <c r="B152" s="46"/>
      <c r="C152" s="221" t="s">
        <v>231</v>
      </c>
      <c r="D152" s="221" t="s">
        <v>137</v>
      </c>
      <c r="E152" s="222" t="s">
        <v>804</v>
      </c>
      <c r="F152" s="223" t="s">
        <v>805</v>
      </c>
      <c r="G152" s="224" t="s">
        <v>189</v>
      </c>
      <c r="H152" s="225">
        <v>2</v>
      </c>
      <c r="I152" s="226"/>
      <c r="J152" s="227">
        <f>ROUND(I152*H152,2)</f>
        <v>0</v>
      </c>
      <c r="K152" s="223" t="s">
        <v>21</v>
      </c>
      <c r="L152" s="72"/>
      <c r="M152" s="228" t="s">
        <v>21</v>
      </c>
      <c r="N152" s="229" t="s">
        <v>45</v>
      </c>
      <c r="O152" s="47"/>
      <c r="P152" s="230">
        <f>O152*H152</f>
        <v>0</v>
      </c>
      <c r="Q152" s="230">
        <v>0.00020652499999999999</v>
      </c>
      <c r="R152" s="230">
        <f>Q152*H152</f>
        <v>0.00041304999999999998</v>
      </c>
      <c r="S152" s="230">
        <v>0</v>
      </c>
      <c r="T152" s="231">
        <f>S152*H152</f>
        <v>0</v>
      </c>
      <c r="AR152" s="24" t="s">
        <v>146</v>
      </c>
      <c r="AT152" s="24" t="s">
        <v>137</v>
      </c>
      <c r="AU152" s="24" t="s">
        <v>142</v>
      </c>
      <c r="AY152" s="24" t="s">
        <v>134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142</v>
      </c>
      <c r="BK152" s="232">
        <f>ROUND(I152*H152,2)</f>
        <v>0</v>
      </c>
      <c r="BL152" s="24" t="s">
        <v>146</v>
      </c>
      <c r="BM152" s="24" t="s">
        <v>806</v>
      </c>
    </row>
    <row r="153" s="1" customFormat="1" ht="25.5" customHeight="1">
      <c r="B153" s="46"/>
      <c r="C153" s="233" t="s">
        <v>235</v>
      </c>
      <c r="D153" s="233" t="s">
        <v>167</v>
      </c>
      <c r="E153" s="234" t="s">
        <v>807</v>
      </c>
      <c r="F153" s="235" t="s">
        <v>808</v>
      </c>
      <c r="G153" s="236" t="s">
        <v>302</v>
      </c>
      <c r="H153" s="237">
        <v>1</v>
      </c>
      <c r="I153" s="238"/>
      <c r="J153" s="239">
        <f>ROUND(I153*H153,2)</f>
        <v>0</v>
      </c>
      <c r="K153" s="235" t="s">
        <v>21</v>
      </c>
      <c r="L153" s="240"/>
      <c r="M153" s="241" t="s">
        <v>21</v>
      </c>
      <c r="N153" s="242" t="s">
        <v>45</v>
      </c>
      <c r="O153" s="47"/>
      <c r="P153" s="230">
        <f>O153*H153</f>
        <v>0</v>
      </c>
      <c r="Q153" s="230">
        <v>0.00027999999999999998</v>
      </c>
      <c r="R153" s="230">
        <f>Q153*H153</f>
        <v>0.00027999999999999998</v>
      </c>
      <c r="S153" s="230">
        <v>0</v>
      </c>
      <c r="T153" s="231">
        <f>S153*H153</f>
        <v>0</v>
      </c>
      <c r="AR153" s="24" t="s">
        <v>171</v>
      </c>
      <c r="AT153" s="24" t="s">
        <v>167</v>
      </c>
      <c r="AU153" s="24" t="s">
        <v>142</v>
      </c>
      <c r="AY153" s="24" t="s">
        <v>134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142</v>
      </c>
      <c r="BK153" s="232">
        <f>ROUND(I153*H153,2)</f>
        <v>0</v>
      </c>
      <c r="BL153" s="24" t="s">
        <v>146</v>
      </c>
      <c r="BM153" s="24" t="s">
        <v>809</v>
      </c>
    </row>
    <row r="154" s="1" customFormat="1" ht="25.5" customHeight="1">
      <c r="B154" s="46"/>
      <c r="C154" s="233" t="s">
        <v>265</v>
      </c>
      <c r="D154" s="233" t="s">
        <v>167</v>
      </c>
      <c r="E154" s="234" t="s">
        <v>810</v>
      </c>
      <c r="F154" s="235" t="s">
        <v>811</v>
      </c>
      <c r="G154" s="236" t="s">
        <v>189</v>
      </c>
      <c r="H154" s="237">
        <v>1</v>
      </c>
      <c r="I154" s="238"/>
      <c r="J154" s="239">
        <f>ROUND(I154*H154,2)</f>
        <v>0</v>
      </c>
      <c r="K154" s="235" t="s">
        <v>160</v>
      </c>
      <c r="L154" s="240"/>
      <c r="M154" s="241" t="s">
        <v>21</v>
      </c>
      <c r="N154" s="242" t="s">
        <v>45</v>
      </c>
      <c r="O154" s="47"/>
      <c r="P154" s="230">
        <f>O154*H154</f>
        <v>0</v>
      </c>
      <c r="Q154" s="230">
        <v>0.00096000000000000002</v>
      </c>
      <c r="R154" s="230">
        <f>Q154*H154</f>
        <v>0.00096000000000000002</v>
      </c>
      <c r="S154" s="230">
        <v>0</v>
      </c>
      <c r="T154" s="231">
        <f>S154*H154</f>
        <v>0</v>
      </c>
      <c r="AR154" s="24" t="s">
        <v>171</v>
      </c>
      <c r="AT154" s="24" t="s">
        <v>167</v>
      </c>
      <c r="AU154" s="24" t="s">
        <v>142</v>
      </c>
      <c r="AY154" s="24" t="s">
        <v>134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142</v>
      </c>
      <c r="BK154" s="232">
        <f>ROUND(I154*H154,2)</f>
        <v>0</v>
      </c>
      <c r="BL154" s="24" t="s">
        <v>146</v>
      </c>
      <c r="BM154" s="24" t="s">
        <v>812</v>
      </c>
    </row>
    <row r="155" s="1" customFormat="1" ht="16.5" customHeight="1">
      <c r="B155" s="46"/>
      <c r="C155" s="221" t="s">
        <v>269</v>
      </c>
      <c r="D155" s="221" t="s">
        <v>137</v>
      </c>
      <c r="E155" s="222" t="s">
        <v>813</v>
      </c>
      <c r="F155" s="223" t="s">
        <v>814</v>
      </c>
      <c r="G155" s="224" t="s">
        <v>189</v>
      </c>
      <c r="H155" s="225">
        <v>1</v>
      </c>
      <c r="I155" s="226"/>
      <c r="J155" s="227">
        <f>ROUND(I155*H155,2)</f>
        <v>0</v>
      </c>
      <c r="K155" s="223" t="s">
        <v>176</v>
      </c>
      <c r="L155" s="72"/>
      <c r="M155" s="228" t="s">
        <v>21</v>
      </c>
      <c r="N155" s="229" t="s">
        <v>45</v>
      </c>
      <c r="O155" s="47"/>
      <c r="P155" s="230">
        <f>O155*H155</f>
        <v>0</v>
      </c>
      <c r="Q155" s="230">
        <v>0.00031</v>
      </c>
      <c r="R155" s="230">
        <f>Q155*H155</f>
        <v>0.00031</v>
      </c>
      <c r="S155" s="230">
        <v>0</v>
      </c>
      <c r="T155" s="231">
        <f>S155*H155</f>
        <v>0</v>
      </c>
      <c r="AR155" s="24" t="s">
        <v>146</v>
      </c>
      <c r="AT155" s="24" t="s">
        <v>137</v>
      </c>
      <c r="AU155" s="24" t="s">
        <v>142</v>
      </c>
      <c r="AY155" s="24" t="s">
        <v>134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142</v>
      </c>
      <c r="BK155" s="232">
        <f>ROUND(I155*H155,2)</f>
        <v>0</v>
      </c>
      <c r="BL155" s="24" t="s">
        <v>146</v>
      </c>
      <c r="BM155" s="24" t="s">
        <v>815</v>
      </c>
    </row>
    <row r="156" s="1" customFormat="1" ht="38.25" customHeight="1">
      <c r="B156" s="46"/>
      <c r="C156" s="221" t="s">
        <v>310</v>
      </c>
      <c r="D156" s="221" t="s">
        <v>137</v>
      </c>
      <c r="E156" s="222" t="s">
        <v>816</v>
      </c>
      <c r="F156" s="223" t="s">
        <v>817</v>
      </c>
      <c r="G156" s="224" t="s">
        <v>193</v>
      </c>
      <c r="H156" s="243"/>
      <c r="I156" s="226"/>
      <c r="J156" s="227">
        <f>ROUND(I156*H156,2)</f>
        <v>0</v>
      </c>
      <c r="K156" s="223" t="s">
        <v>176</v>
      </c>
      <c r="L156" s="72"/>
      <c r="M156" s="228" t="s">
        <v>21</v>
      </c>
      <c r="N156" s="244" t="s">
        <v>45</v>
      </c>
      <c r="O156" s="245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" t="s">
        <v>146</v>
      </c>
      <c r="AT156" s="24" t="s">
        <v>137</v>
      </c>
      <c r="AU156" s="24" t="s">
        <v>142</v>
      </c>
      <c r="AY156" s="24" t="s">
        <v>134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142</v>
      </c>
      <c r="BK156" s="232">
        <f>ROUND(I156*H156,2)</f>
        <v>0</v>
      </c>
      <c r="BL156" s="24" t="s">
        <v>146</v>
      </c>
      <c r="BM156" s="24" t="s">
        <v>818</v>
      </c>
    </row>
    <row r="157" s="1" customFormat="1" ht="6.96" customHeight="1">
      <c r="B157" s="67"/>
      <c r="C157" s="68"/>
      <c r="D157" s="68"/>
      <c r="E157" s="68"/>
      <c r="F157" s="68"/>
      <c r="G157" s="68"/>
      <c r="H157" s="68"/>
      <c r="I157" s="166"/>
      <c r="J157" s="68"/>
      <c r="K157" s="68"/>
      <c r="L157" s="72"/>
    </row>
  </sheetData>
  <sheetProtection sheet="1" autoFilter="0" formatColumns="0" formatRows="0" objects="1" scenarios="1" spinCount="100000" saltValue="C0mGKCV/Rd0k8fSOOnHcgHW/ApDRFSc+5UdPyERoLJ/NlsBTUwRg0aIZEDRGJTU5tWx9KsXqNi7KK2HO5EsH6g==" hashValue="Yixj8LYzcqzL2VPgxGz+by2C7y0sHjM49L9z13/pmfCAYPiSRaC/9VUB7wyBuWayh+fTLByGhmNmzeJakIHKhA==" algorithmName="SHA-512" password="CC35"/>
  <autoFilter ref="C81:K156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Kollárova č.p. 590 KH - 3. patro - Byt č.6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819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17. 5. 2018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ROUND(J98,2)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ROUND(SUM(BE98:BE537), 2)</f>
        <v>0</v>
      </c>
      <c r="G30" s="47"/>
      <c r="H30" s="47"/>
      <c r="I30" s="158">
        <v>0.20999999999999999</v>
      </c>
      <c r="J30" s="157">
        <f>ROUND(ROUND((SUM(BE98:BE537)),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ROUND(SUM(BF98:BF537), 2)</f>
        <v>0</v>
      </c>
      <c r="G31" s="47"/>
      <c r="H31" s="47"/>
      <c r="I31" s="158">
        <v>0.14999999999999999</v>
      </c>
      <c r="J31" s="157">
        <f>ROUND(ROUND((SUM(BF98:BF537)),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ROUND(SUM(BG98:BG537),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ROUND(SUM(BH98:BH537),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ROUND(SUM(BI98:BI537),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Kollárova č.p. 590 KH - 3. patro - Byt č.6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17713ST - stavební část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Kutná Hora - Vnitřní Město</v>
      </c>
      <c r="G49" s="47"/>
      <c r="H49" s="47"/>
      <c r="I49" s="146" t="s">
        <v>25</v>
      </c>
      <c r="J49" s="147" t="str">
        <f>IF(J12="","",J12)</f>
        <v>17. 5. 2018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Kutná Hora, Havlíčkovo nám. 552</v>
      </c>
      <c r="G51" s="47"/>
      <c r="H51" s="47"/>
      <c r="I51" s="146" t="s">
        <v>33</v>
      </c>
      <c r="J51" s="44" t="str">
        <f>E21</f>
        <v>Kutnohorská stavební projekce- ing.Martin Hádek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J98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108</v>
      </c>
      <c r="E57" s="180"/>
      <c r="F57" s="180"/>
      <c r="G57" s="180"/>
      <c r="H57" s="180"/>
      <c r="I57" s="181"/>
      <c r="J57" s="182">
        <f>J99</f>
        <v>0</v>
      </c>
      <c r="K57" s="183"/>
    </row>
    <row r="58" s="8" customFormat="1" ht="19.92" customHeight="1">
      <c r="B58" s="184"/>
      <c r="C58" s="185"/>
      <c r="D58" s="186" t="s">
        <v>820</v>
      </c>
      <c r="E58" s="187"/>
      <c r="F58" s="187"/>
      <c r="G58" s="187"/>
      <c r="H58" s="187"/>
      <c r="I58" s="188"/>
      <c r="J58" s="189">
        <f>J100</f>
        <v>0</v>
      </c>
      <c r="K58" s="190"/>
    </row>
    <row r="59" s="8" customFormat="1" ht="19.92" customHeight="1">
      <c r="B59" s="184"/>
      <c r="C59" s="185"/>
      <c r="D59" s="186" t="s">
        <v>821</v>
      </c>
      <c r="E59" s="187"/>
      <c r="F59" s="187"/>
      <c r="G59" s="187"/>
      <c r="H59" s="187"/>
      <c r="I59" s="188"/>
      <c r="J59" s="189">
        <f>J111</f>
        <v>0</v>
      </c>
      <c r="K59" s="190"/>
    </row>
    <row r="60" s="8" customFormat="1" ht="19.92" customHeight="1">
      <c r="B60" s="184"/>
      <c r="C60" s="185"/>
      <c r="D60" s="186" t="s">
        <v>822</v>
      </c>
      <c r="E60" s="187"/>
      <c r="F60" s="187"/>
      <c r="G60" s="187"/>
      <c r="H60" s="187"/>
      <c r="I60" s="188"/>
      <c r="J60" s="189">
        <f>J151</f>
        <v>0</v>
      </c>
      <c r="K60" s="190"/>
    </row>
    <row r="61" s="8" customFormat="1" ht="19.92" customHeight="1">
      <c r="B61" s="184"/>
      <c r="C61" s="185"/>
      <c r="D61" s="186" t="s">
        <v>823</v>
      </c>
      <c r="E61" s="187"/>
      <c r="F61" s="187"/>
      <c r="G61" s="187"/>
      <c r="H61" s="187"/>
      <c r="I61" s="188"/>
      <c r="J61" s="189">
        <f>J186</f>
        <v>0</v>
      </c>
      <c r="K61" s="190"/>
    </row>
    <row r="62" s="8" customFormat="1" ht="19.92" customHeight="1">
      <c r="B62" s="184"/>
      <c r="C62" s="185"/>
      <c r="D62" s="186" t="s">
        <v>824</v>
      </c>
      <c r="E62" s="187"/>
      <c r="F62" s="187"/>
      <c r="G62" s="187"/>
      <c r="H62" s="187"/>
      <c r="I62" s="188"/>
      <c r="J62" s="189">
        <f>J192</f>
        <v>0</v>
      </c>
      <c r="K62" s="190"/>
    </row>
    <row r="63" s="7" customFormat="1" ht="24.96" customHeight="1">
      <c r="B63" s="177"/>
      <c r="C63" s="178"/>
      <c r="D63" s="179" t="s">
        <v>110</v>
      </c>
      <c r="E63" s="180"/>
      <c r="F63" s="180"/>
      <c r="G63" s="180"/>
      <c r="H63" s="180"/>
      <c r="I63" s="181"/>
      <c r="J63" s="182">
        <f>J194</f>
        <v>0</v>
      </c>
      <c r="K63" s="183"/>
    </row>
    <row r="64" s="8" customFormat="1" ht="19.92" customHeight="1">
      <c r="B64" s="184"/>
      <c r="C64" s="185"/>
      <c r="D64" s="186" t="s">
        <v>825</v>
      </c>
      <c r="E64" s="187"/>
      <c r="F64" s="187"/>
      <c r="G64" s="187"/>
      <c r="H64" s="187"/>
      <c r="I64" s="188"/>
      <c r="J64" s="189">
        <f>J195</f>
        <v>0</v>
      </c>
      <c r="K64" s="190"/>
    </row>
    <row r="65" s="8" customFormat="1" ht="19.92" customHeight="1">
      <c r="B65" s="184"/>
      <c r="C65" s="185"/>
      <c r="D65" s="186" t="s">
        <v>111</v>
      </c>
      <c r="E65" s="187"/>
      <c r="F65" s="187"/>
      <c r="G65" s="187"/>
      <c r="H65" s="187"/>
      <c r="I65" s="188"/>
      <c r="J65" s="189">
        <f>J207</f>
        <v>0</v>
      </c>
      <c r="K65" s="190"/>
    </row>
    <row r="66" s="8" customFormat="1" ht="19.92" customHeight="1">
      <c r="B66" s="184"/>
      <c r="C66" s="185"/>
      <c r="D66" s="186" t="s">
        <v>826</v>
      </c>
      <c r="E66" s="187"/>
      <c r="F66" s="187"/>
      <c r="G66" s="187"/>
      <c r="H66" s="187"/>
      <c r="I66" s="188"/>
      <c r="J66" s="189">
        <f>J224</f>
        <v>0</v>
      </c>
      <c r="K66" s="190"/>
    </row>
    <row r="67" s="8" customFormat="1" ht="19.92" customHeight="1">
      <c r="B67" s="184"/>
      <c r="C67" s="185"/>
      <c r="D67" s="186" t="s">
        <v>827</v>
      </c>
      <c r="E67" s="187"/>
      <c r="F67" s="187"/>
      <c r="G67" s="187"/>
      <c r="H67" s="187"/>
      <c r="I67" s="188"/>
      <c r="J67" s="189">
        <f>J244</f>
        <v>0</v>
      </c>
      <c r="K67" s="190"/>
    </row>
    <row r="68" s="8" customFormat="1" ht="19.92" customHeight="1">
      <c r="B68" s="184"/>
      <c r="C68" s="185"/>
      <c r="D68" s="186" t="s">
        <v>828</v>
      </c>
      <c r="E68" s="187"/>
      <c r="F68" s="187"/>
      <c r="G68" s="187"/>
      <c r="H68" s="187"/>
      <c r="I68" s="188"/>
      <c r="J68" s="189">
        <f>J266</f>
        <v>0</v>
      </c>
      <c r="K68" s="190"/>
    </row>
    <row r="69" s="8" customFormat="1" ht="19.92" customHeight="1">
      <c r="B69" s="184"/>
      <c r="C69" s="185"/>
      <c r="D69" s="186" t="s">
        <v>829</v>
      </c>
      <c r="E69" s="187"/>
      <c r="F69" s="187"/>
      <c r="G69" s="187"/>
      <c r="H69" s="187"/>
      <c r="I69" s="188"/>
      <c r="J69" s="189">
        <f>J308</f>
        <v>0</v>
      </c>
      <c r="K69" s="190"/>
    </row>
    <row r="70" s="8" customFormat="1" ht="19.92" customHeight="1">
      <c r="B70" s="184"/>
      <c r="C70" s="185"/>
      <c r="D70" s="186" t="s">
        <v>830</v>
      </c>
      <c r="E70" s="187"/>
      <c r="F70" s="187"/>
      <c r="G70" s="187"/>
      <c r="H70" s="187"/>
      <c r="I70" s="188"/>
      <c r="J70" s="189">
        <f>J412</f>
        <v>0</v>
      </c>
      <c r="K70" s="190"/>
    </row>
    <row r="71" s="8" customFormat="1" ht="19.92" customHeight="1">
      <c r="B71" s="184"/>
      <c r="C71" s="185"/>
      <c r="D71" s="186" t="s">
        <v>831</v>
      </c>
      <c r="E71" s="187"/>
      <c r="F71" s="187"/>
      <c r="G71" s="187"/>
      <c r="H71" s="187"/>
      <c r="I71" s="188"/>
      <c r="J71" s="189">
        <f>J421</f>
        <v>0</v>
      </c>
      <c r="K71" s="190"/>
    </row>
    <row r="72" s="8" customFormat="1" ht="19.92" customHeight="1">
      <c r="B72" s="184"/>
      <c r="C72" s="185"/>
      <c r="D72" s="186" t="s">
        <v>832</v>
      </c>
      <c r="E72" s="187"/>
      <c r="F72" s="187"/>
      <c r="G72" s="187"/>
      <c r="H72" s="187"/>
      <c r="I72" s="188"/>
      <c r="J72" s="189">
        <f>J442</f>
        <v>0</v>
      </c>
      <c r="K72" s="190"/>
    </row>
    <row r="73" s="8" customFormat="1" ht="19.92" customHeight="1">
      <c r="B73" s="184"/>
      <c r="C73" s="185"/>
      <c r="D73" s="186" t="s">
        <v>833</v>
      </c>
      <c r="E73" s="187"/>
      <c r="F73" s="187"/>
      <c r="G73" s="187"/>
      <c r="H73" s="187"/>
      <c r="I73" s="188"/>
      <c r="J73" s="189">
        <f>J466</f>
        <v>0</v>
      </c>
      <c r="K73" s="190"/>
    </row>
    <row r="74" s="8" customFormat="1" ht="19.92" customHeight="1">
      <c r="B74" s="184"/>
      <c r="C74" s="185"/>
      <c r="D74" s="186" t="s">
        <v>834</v>
      </c>
      <c r="E74" s="187"/>
      <c r="F74" s="187"/>
      <c r="G74" s="187"/>
      <c r="H74" s="187"/>
      <c r="I74" s="188"/>
      <c r="J74" s="189">
        <f>J482</f>
        <v>0</v>
      </c>
      <c r="K74" s="190"/>
    </row>
    <row r="75" s="8" customFormat="1" ht="19.92" customHeight="1">
      <c r="B75" s="184"/>
      <c r="C75" s="185"/>
      <c r="D75" s="186" t="s">
        <v>835</v>
      </c>
      <c r="E75" s="187"/>
      <c r="F75" s="187"/>
      <c r="G75" s="187"/>
      <c r="H75" s="187"/>
      <c r="I75" s="188"/>
      <c r="J75" s="189">
        <f>J511</f>
        <v>0</v>
      </c>
      <c r="K75" s="190"/>
    </row>
    <row r="76" s="8" customFormat="1" ht="19.92" customHeight="1">
      <c r="B76" s="184"/>
      <c r="C76" s="185"/>
      <c r="D76" s="186" t="s">
        <v>836</v>
      </c>
      <c r="E76" s="187"/>
      <c r="F76" s="187"/>
      <c r="G76" s="187"/>
      <c r="H76" s="187"/>
      <c r="I76" s="188"/>
      <c r="J76" s="189">
        <f>J517</f>
        <v>0</v>
      </c>
      <c r="K76" s="190"/>
    </row>
    <row r="77" s="7" customFormat="1" ht="24.96" customHeight="1">
      <c r="B77" s="177"/>
      <c r="C77" s="178"/>
      <c r="D77" s="179" t="s">
        <v>837</v>
      </c>
      <c r="E77" s="180"/>
      <c r="F77" s="180"/>
      <c r="G77" s="180"/>
      <c r="H77" s="180"/>
      <c r="I77" s="181"/>
      <c r="J77" s="182">
        <f>J533</f>
        <v>0</v>
      </c>
      <c r="K77" s="183"/>
    </row>
    <row r="78" s="8" customFormat="1" ht="19.92" customHeight="1">
      <c r="B78" s="184"/>
      <c r="C78" s="185"/>
      <c r="D78" s="186" t="s">
        <v>838</v>
      </c>
      <c r="E78" s="187"/>
      <c r="F78" s="187"/>
      <c r="G78" s="187"/>
      <c r="H78" s="187"/>
      <c r="I78" s="188"/>
      <c r="J78" s="189">
        <f>J534</f>
        <v>0</v>
      </c>
      <c r="K78" s="190"/>
    </row>
    <row r="79" s="1" customFormat="1" ht="21.84" customHeight="1">
      <c r="B79" s="46"/>
      <c r="C79" s="47"/>
      <c r="D79" s="47"/>
      <c r="E79" s="47"/>
      <c r="F79" s="47"/>
      <c r="G79" s="47"/>
      <c r="H79" s="47"/>
      <c r="I79" s="144"/>
      <c r="J79" s="47"/>
      <c r="K79" s="51"/>
    </row>
    <row r="80" s="1" customFormat="1" ht="6.96" customHeight="1">
      <c r="B80" s="67"/>
      <c r="C80" s="68"/>
      <c r="D80" s="68"/>
      <c r="E80" s="68"/>
      <c r="F80" s="68"/>
      <c r="G80" s="68"/>
      <c r="H80" s="68"/>
      <c r="I80" s="166"/>
      <c r="J80" s="68"/>
      <c r="K80" s="69"/>
    </row>
    <row r="84" s="1" customFormat="1" ht="6.96" customHeight="1">
      <c r="B84" s="70"/>
      <c r="C84" s="71"/>
      <c r="D84" s="71"/>
      <c r="E84" s="71"/>
      <c r="F84" s="71"/>
      <c r="G84" s="71"/>
      <c r="H84" s="71"/>
      <c r="I84" s="169"/>
      <c r="J84" s="71"/>
      <c r="K84" s="71"/>
      <c r="L84" s="72"/>
    </row>
    <row r="85" s="1" customFormat="1" ht="36.96" customHeight="1">
      <c r="B85" s="46"/>
      <c r="C85" s="73" t="s">
        <v>118</v>
      </c>
      <c r="D85" s="74"/>
      <c r="E85" s="74"/>
      <c r="F85" s="74"/>
      <c r="G85" s="74"/>
      <c r="H85" s="74"/>
      <c r="I85" s="191"/>
      <c r="J85" s="74"/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191"/>
      <c r="J86" s="74"/>
      <c r="K86" s="74"/>
      <c r="L86" s="72"/>
    </row>
    <row r="87" s="1" customFormat="1" ht="14.4" customHeight="1">
      <c r="B87" s="46"/>
      <c r="C87" s="76" t="s">
        <v>18</v>
      </c>
      <c r="D87" s="74"/>
      <c r="E87" s="74"/>
      <c r="F87" s="74"/>
      <c r="G87" s="74"/>
      <c r="H87" s="74"/>
      <c r="I87" s="191"/>
      <c r="J87" s="74"/>
      <c r="K87" s="74"/>
      <c r="L87" s="72"/>
    </row>
    <row r="88" s="1" customFormat="1" ht="16.5" customHeight="1">
      <c r="B88" s="46"/>
      <c r="C88" s="74"/>
      <c r="D88" s="74"/>
      <c r="E88" s="192" t="str">
        <f>E7</f>
        <v>Kollárova č.p. 590 KH - 3. patro - Byt č.6</v>
      </c>
      <c r="F88" s="76"/>
      <c r="G88" s="76"/>
      <c r="H88" s="76"/>
      <c r="I88" s="191"/>
      <c r="J88" s="74"/>
      <c r="K88" s="74"/>
      <c r="L88" s="72"/>
    </row>
    <row r="89" s="1" customFormat="1" ht="14.4" customHeight="1">
      <c r="B89" s="46"/>
      <c r="C89" s="76" t="s">
        <v>101</v>
      </c>
      <c r="D89" s="74"/>
      <c r="E89" s="74"/>
      <c r="F89" s="74"/>
      <c r="G89" s="74"/>
      <c r="H89" s="74"/>
      <c r="I89" s="191"/>
      <c r="J89" s="74"/>
      <c r="K89" s="74"/>
      <c r="L89" s="72"/>
    </row>
    <row r="90" s="1" customFormat="1" ht="17.25" customHeight="1">
      <c r="B90" s="46"/>
      <c r="C90" s="74"/>
      <c r="D90" s="74"/>
      <c r="E90" s="82" t="str">
        <f>E9</f>
        <v>17713ST - stavební část</v>
      </c>
      <c r="F90" s="74"/>
      <c r="G90" s="74"/>
      <c r="H90" s="74"/>
      <c r="I90" s="191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191"/>
      <c r="J91" s="74"/>
      <c r="K91" s="74"/>
      <c r="L91" s="72"/>
    </row>
    <row r="92" s="1" customFormat="1" ht="18" customHeight="1">
      <c r="B92" s="46"/>
      <c r="C92" s="76" t="s">
        <v>23</v>
      </c>
      <c r="D92" s="74"/>
      <c r="E92" s="74"/>
      <c r="F92" s="193" t="str">
        <f>F12</f>
        <v>Kutná Hora - Vnitřní Město</v>
      </c>
      <c r="G92" s="74"/>
      <c r="H92" s="74"/>
      <c r="I92" s="194" t="s">
        <v>25</v>
      </c>
      <c r="J92" s="85" t="str">
        <f>IF(J12="","",J12)</f>
        <v>17. 5. 2018</v>
      </c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191"/>
      <c r="J93" s="74"/>
      <c r="K93" s="74"/>
      <c r="L93" s="72"/>
    </row>
    <row r="94" s="1" customFormat="1">
      <c r="B94" s="46"/>
      <c r="C94" s="76" t="s">
        <v>27</v>
      </c>
      <c r="D94" s="74"/>
      <c r="E94" s="74"/>
      <c r="F94" s="193" t="str">
        <f>E15</f>
        <v>Město Kutná Hora, Havlíčkovo nám. 552</v>
      </c>
      <c r="G94" s="74"/>
      <c r="H94" s="74"/>
      <c r="I94" s="194" t="s">
        <v>33</v>
      </c>
      <c r="J94" s="193" t="str">
        <f>E21</f>
        <v>Kutnohorská stavební projekce- ing.Martin Hádek</v>
      </c>
      <c r="K94" s="74"/>
      <c r="L94" s="72"/>
    </row>
    <row r="95" s="1" customFormat="1" ht="14.4" customHeight="1">
      <c r="B95" s="46"/>
      <c r="C95" s="76" t="s">
        <v>31</v>
      </c>
      <c r="D95" s="74"/>
      <c r="E95" s="74"/>
      <c r="F95" s="193" t="str">
        <f>IF(E18="","",E18)</f>
        <v/>
      </c>
      <c r="G95" s="74"/>
      <c r="H95" s="74"/>
      <c r="I95" s="191"/>
      <c r="J95" s="74"/>
      <c r="K95" s="74"/>
      <c r="L95" s="72"/>
    </row>
    <row r="96" s="1" customFormat="1" ht="10.32" customHeight="1">
      <c r="B96" s="46"/>
      <c r="C96" s="74"/>
      <c r="D96" s="74"/>
      <c r="E96" s="74"/>
      <c r="F96" s="74"/>
      <c r="G96" s="74"/>
      <c r="H96" s="74"/>
      <c r="I96" s="191"/>
      <c r="J96" s="74"/>
      <c r="K96" s="74"/>
      <c r="L96" s="72"/>
    </row>
    <row r="97" s="9" customFormat="1" ht="29.28" customHeight="1">
      <c r="B97" s="195"/>
      <c r="C97" s="196" t="s">
        <v>119</v>
      </c>
      <c r="D97" s="197" t="s">
        <v>58</v>
      </c>
      <c r="E97" s="197" t="s">
        <v>54</v>
      </c>
      <c r="F97" s="197" t="s">
        <v>120</v>
      </c>
      <c r="G97" s="197" t="s">
        <v>121</v>
      </c>
      <c r="H97" s="197" t="s">
        <v>122</v>
      </c>
      <c r="I97" s="198" t="s">
        <v>123</v>
      </c>
      <c r="J97" s="197" t="s">
        <v>105</v>
      </c>
      <c r="K97" s="199" t="s">
        <v>124</v>
      </c>
      <c r="L97" s="200"/>
      <c r="M97" s="102" t="s">
        <v>125</v>
      </c>
      <c r="N97" s="103" t="s">
        <v>43</v>
      </c>
      <c r="O97" s="103" t="s">
        <v>126</v>
      </c>
      <c r="P97" s="103" t="s">
        <v>127</v>
      </c>
      <c r="Q97" s="103" t="s">
        <v>128</v>
      </c>
      <c r="R97" s="103" t="s">
        <v>129</v>
      </c>
      <c r="S97" s="103" t="s">
        <v>130</v>
      </c>
      <c r="T97" s="104" t="s">
        <v>131</v>
      </c>
    </row>
    <row r="98" s="1" customFormat="1" ht="29.28" customHeight="1">
      <c r="B98" s="46"/>
      <c r="C98" s="108" t="s">
        <v>106</v>
      </c>
      <c r="D98" s="74"/>
      <c r="E98" s="74"/>
      <c r="F98" s="74"/>
      <c r="G98" s="74"/>
      <c r="H98" s="74"/>
      <c r="I98" s="191"/>
      <c r="J98" s="201">
        <f>BK98</f>
        <v>0</v>
      </c>
      <c r="K98" s="74"/>
      <c r="L98" s="72"/>
      <c r="M98" s="105"/>
      <c r="N98" s="106"/>
      <c r="O98" s="106"/>
      <c r="P98" s="202">
        <f>P99+P194+P533</f>
        <v>0</v>
      </c>
      <c r="Q98" s="106"/>
      <c r="R98" s="202">
        <f>R99+R194+R533</f>
        <v>14.613393859999999</v>
      </c>
      <c r="S98" s="106"/>
      <c r="T98" s="203">
        <f>T99+T194+T533</f>
        <v>26.7170475</v>
      </c>
      <c r="AT98" s="24" t="s">
        <v>72</v>
      </c>
      <c r="AU98" s="24" t="s">
        <v>107</v>
      </c>
      <c r="BK98" s="204">
        <f>BK99+BK194+BK533</f>
        <v>0</v>
      </c>
    </row>
    <row r="99" s="10" customFormat="1" ht="37.44" customHeight="1">
      <c r="B99" s="205"/>
      <c r="C99" s="206"/>
      <c r="D99" s="207" t="s">
        <v>72</v>
      </c>
      <c r="E99" s="208" t="s">
        <v>132</v>
      </c>
      <c r="F99" s="208" t="s">
        <v>133</v>
      </c>
      <c r="G99" s="206"/>
      <c r="H99" s="206"/>
      <c r="I99" s="209"/>
      <c r="J99" s="210">
        <f>BK99</f>
        <v>0</v>
      </c>
      <c r="K99" s="206"/>
      <c r="L99" s="211"/>
      <c r="M99" s="212"/>
      <c r="N99" s="213"/>
      <c r="O99" s="213"/>
      <c r="P99" s="214">
        <f>P100+P111+P151+P186+P192</f>
        <v>0</v>
      </c>
      <c r="Q99" s="213"/>
      <c r="R99" s="214">
        <f>R100+R111+R151+R186+R192</f>
        <v>8.0962874099999986</v>
      </c>
      <c r="S99" s="213"/>
      <c r="T99" s="215">
        <f>T100+T111+T151+T186+T192</f>
        <v>22.301038999999999</v>
      </c>
      <c r="AR99" s="216" t="s">
        <v>81</v>
      </c>
      <c r="AT99" s="217" t="s">
        <v>72</v>
      </c>
      <c r="AU99" s="217" t="s">
        <v>73</v>
      </c>
      <c r="AY99" s="216" t="s">
        <v>134</v>
      </c>
      <c r="BK99" s="218">
        <f>BK100+BK111+BK151+BK186+BK192</f>
        <v>0</v>
      </c>
    </row>
    <row r="100" s="10" customFormat="1" ht="19.92" customHeight="1">
      <c r="B100" s="205"/>
      <c r="C100" s="206"/>
      <c r="D100" s="207" t="s">
        <v>72</v>
      </c>
      <c r="E100" s="219" t="s">
        <v>148</v>
      </c>
      <c r="F100" s="219" t="s">
        <v>839</v>
      </c>
      <c r="G100" s="206"/>
      <c r="H100" s="206"/>
      <c r="I100" s="209"/>
      <c r="J100" s="220">
        <f>BK100</f>
        <v>0</v>
      </c>
      <c r="K100" s="206"/>
      <c r="L100" s="211"/>
      <c r="M100" s="212"/>
      <c r="N100" s="213"/>
      <c r="O100" s="213"/>
      <c r="P100" s="214">
        <f>SUM(P101:P110)</f>
        <v>0</v>
      </c>
      <c r="Q100" s="213"/>
      <c r="R100" s="214">
        <f>SUM(R101:R110)</f>
        <v>0.67086655000000006</v>
      </c>
      <c r="S100" s="213"/>
      <c r="T100" s="215">
        <f>SUM(T101:T110)</f>
        <v>0</v>
      </c>
      <c r="AR100" s="216" t="s">
        <v>81</v>
      </c>
      <c r="AT100" s="217" t="s">
        <v>72</v>
      </c>
      <c r="AU100" s="217" t="s">
        <v>81</v>
      </c>
      <c r="AY100" s="216" t="s">
        <v>134</v>
      </c>
      <c r="BK100" s="218">
        <f>SUM(BK101:BK110)</f>
        <v>0</v>
      </c>
    </row>
    <row r="101" s="1" customFormat="1" ht="25.5" customHeight="1">
      <c r="B101" s="46"/>
      <c r="C101" s="221" t="s">
        <v>81</v>
      </c>
      <c r="D101" s="221" t="s">
        <v>137</v>
      </c>
      <c r="E101" s="222" t="s">
        <v>840</v>
      </c>
      <c r="F101" s="223" t="s">
        <v>841</v>
      </c>
      <c r="G101" s="224" t="s">
        <v>189</v>
      </c>
      <c r="H101" s="225">
        <v>1</v>
      </c>
      <c r="I101" s="226"/>
      <c r="J101" s="227">
        <f>ROUND(I101*H101,2)</f>
        <v>0</v>
      </c>
      <c r="K101" s="223" t="s">
        <v>160</v>
      </c>
      <c r="L101" s="72"/>
      <c r="M101" s="228" t="s">
        <v>21</v>
      </c>
      <c r="N101" s="229" t="s">
        <v>45</v>
      </c>
      <c r="O101" s="47"/>
      <c r="P101" s="230">
        <f>O101*H101</f>
        <v>0</v>
      </c>
      <c r="Q101" s="230">
        <v>0.02588</v>
      </c>
      <c r="R101" s="230">
        <f>Q101*H101</f>
        <v>0.02588</v>
      </c>
      <c r="S101" s="230">
        <v>0</v>
      </c>
      <c r="T101" s="231">
        <f>S101*H101</f>
        <v>0</v>
      </c>
      <c r="AR101" s="24" t="s">
        <v>516</v>
      </c>
      <c r="AT101" s="24" t="s">
        <v>137</v>
      </c>
      <c r="AU101" s="24" t="s">
        <v>142</v>
      </c>
      <c r="AY101" s="24" t="s">
        <v>134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142</v>
      </c>
      <c r="BK101" s="232">
        <f>ROUND(I101*H101,2)</f>
        <v>0</v>
      </c>
      <c r="BL101" s="24" t="s">
        <v>516</v>
      </c>
      <c r="BM101" s="24" t="s">
        <v>842</v>
      </c>
    </row>
    <row r="102" s="11" customFormat="1">
      <c r="B102" s="248"/>
      <c r="C102" s="249"/>
      <c r="D102" s="250" t="s">
        <v>502</v>
      </c>
      <c r="E102" s="259" t="s">
        <v>21</v>
      </c>
      <c r="F102" s="251" t="s">
        <v>81</v>
      </c>
      <c r="G102" s="249"/>
      <c r="H102" s="252">
        <v>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502</v>
      </c>
      <c r="AU102" s="258" t="s">
        <v>142</v>
      </c>
      <c r="AV102" s="11" t="s">
        <v>142</v>
      </c>
      <c r="AW102" s="11" t="s">
        <v>36</v>
      </c>
      <c r="AX102" s="11" t="s">
        <v>73</v>
      </c>
      <c r="AY102" s="258" t="s">
        <v>134</v>
      </c>
    </row>
    <row r="103" s="12" customFormat="1">
      <c r="B103" s="260"/>
      <c r="C103" s="261"/>
      <c r="D103" s="250" t="s">
        <v>502</v>
      </c>
      <c r="E103" s="262" t="s">
        <v>21</v>
      </c>
      <c r="F103" s="263" t="s">
        <v>843</v>
      </c>
      <c r="G103" s="261"/>
      <c r="H103" s="264">
        <v>1</v>
      </c>
      <c r="I103" s="265"/>
      <c r="J103" s="261"/>
      <c r="K103" s="261"/>
      <c r="L103" s="266"/>
      <c r="M103" s="267"/>
      <c r="N103" s="268"/>
      <c r="O103" s="268"/>
      <c r="P103" s="268"/>
      <c r="Q103" s="268"/>
      <c r="R103" s="268"/>
      <c r="S103" s="268"/>
      <c r="T103" s="269"/>
      <c r="AT103" s="270" t="s">
        <v>502</v>
      </c>
      <c r="AU103" s="270" t="s">
        <v>142</v>
      </c>
      <c r="AV103" s="12" t="s">
        <v>516</v>
      </c>
      <c r="AW103" s="12" t="s">
        <v>36</v>
      </c>
      <c r="AX103" s="12" t="s">
        <v>81</v>
      </c>
      <c r="AY103" s="270" t="s">
        <v>134</v>
      </c>
    </row>
    <row r="104" s="1" customFormat="1" ht="16.5" customHeight="1">
      <c r="B104" s="46"/>
      <c r="C104" s="233" t="s">
        <v>142</v>
      </c>
      <c r="D104" s="233" t="s">
        <v>167</v>
      </c>
      <c r="E104" s="234" t="s">
        <v>844</v>
      </c>
      <c r="F104" s="235" t="s">
        <v>845</v>
      </c>
      <c r="G104" s="236" t="s">
        <v>189</v>
      </c>
      <c r="H104" s="237">
        <v>1</v>
      </c>
      <c r="I104" s="238"/>
      <c r="J104" s="239">
        <f>ROUND(I104*H104,2)</f>
        <v>0</v>
      </c>
      <c r="K104" s="235" t="s">
        <v>160</v>
      </c>
      <c r="L104" s="240"/>
      <c r="M104" s="241" t="s">
        <v>21</v>
      </c>
      <c r="N104" s="242" t="s">
        <v>45</v>
      </c>
      <c r="O104" s="47"/>
      <c r="P104" s="230">
        <f>O104*H104</f>
        <v>0</v>
      </c>
      <c r="Q104" s="230">
        <v>0.056000000000000001</v>
      </c>
      <c r="R104" s="230">
        <f>Q104*H104</f>
        <v>0.056000000000000001</v>
      </c>
      <c r="S104" s="230">
        <v>0</v>
      </c>
      <c r="T104" s="231">
        <f>S104*H104</f>
        <v>0</v>
      </c>
      <c r="AR104" s="24" t="s">
        <v>186</v>
      </c>
      <c r="AT104" s="24" t="s">
        <v>167</v>
      </c>
      <c r="AU104" s="24" t="s">
        <v>142</v>
      </c>
      <c r="AY104" s="24" t="s">
        <v>134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142</v>
      </c>
      <c r="BK104" s="232">
        <f>ROUND(I104*H104,2)</f>
        <v>0</v>
      </c>
      <c r="BL104" s="24" t="s">
        <v>516</v>
      </c>
      <c r="BM104" s="24" t="s">
        <v>846</v>
      </c>
    </row>
    <row r="105" s="1" customFormat="1" ht="25.5" customHeight="1">
      <c r="B105" s="46"/>
      <c r="C105" s="221" t="s">
        <v>148</v>
      </c>
      <c r="D105" s="221" t="s">
        <v>137</v>
      </c>
      <c r="E105" s="222" t="s">
        <v>847</v>
      </c>
      <c r="F105" s="223" t="s">
        <v>848</v>
      </c>
      <c r="G105" s="224" t="s">
        <v>476</v>
      </c>
      <c r="H105" s="225">
        <v>3</v>
      </c>
      <c r="I105" s="226"/>
      <c r="J105" s="227">
        <f>ROUND(I105*H105,2)</f>
        <v>0</v>
      </c>
      <c r="K105" s="223" t="s">
        <v>160</v>
      </c>
      <c r="L105" s="72"/>
      <c r="M105" s="228" t="s">
        <v>21</v>
      </c>
      <c r="N105" s="229" t="s">
        <v>45</v>
      </c>
      <c r="O105" s="47"/>
      <c r="P105" s="230">
        <f>O105*H105</f>
        <v>0</v>
      </c>
      <c r="Q105" s="230">
        <v>0.064049999999999996</v>
      </c>
      <c r="R105" s="230">
        <f>Q105*H105</f>
        <v>0.19214999999999999</v>
      </c>
      <c r="S105" s="230">
        <v>0</v>
      </c>
      <c r="T105" s="231">
        <f>S105*H105</f>
        <v>0</v>
      </c>
      <c r="AR105" s="24" t="s">
        <v>516</v>
      </c>
      <c r="AT105" s="24" t="s">
        <v>137</v>
      </c>
      <c r="AU105" s="24" t="s">
        <v>142</v>
      </c>
      <c r="AY105" s="24" t="s">
        <v>134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142</v>
      </c>
      <c r="BK105" s="232">
        <f>ROUND(I105*H105,2)</f>
        <v>0</v>
      </c>
      <c r="BL105" s="24" t="s">
        <v>516</v>
      </c>
      <c r="BM105" s="24" t="s">
        <v>849</v>
      </c>
    </row>
    <row r="106" s="11" customFormat="1">
      <c r="B106" s="248"/>
      <c r="C106" s="249"/>
      <c r="D106" s="250" t="s">
        <v>502</v>
      </c>
      <c r="E106" s="259" t="s">
        <v>21</v>
      </c>
      <c r="F106" s="251" t="s">
        <v>850</v>
      </c>
      <c r="G106" s="249"/>
      <c r="H106" s="252">
        <v>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AT106" s="258" t="s">
        <v>502</v>
      </c>
      <c r="AU106" s="258" t="s">
        <v>142</v>
      </c>
      <c r="AV106" s="11" t="s">
        <v>142</v>
      </c>
      <c r="AW106" s="11" t="s">
        <v>36</v>
      </c>
      <c r="AX106" s="11" t="s">
        <v>73</v>
      </c>
      <c r="AY106" s="258" t="s">
        <v>134</v>
      </c>
    </row>
    <row r="107" s="12" customFormat="1">
      <c r="B107" s="260"/>
      <c r="C107" s="261"/>
      <c r="D107" s="250" t="s">
        <v>502</v>
      </c>
      <c r="E107" s="262" t="s">
        <v>21</v>
      </c>
      <c r="F107" s="263" t="s">
        <v>843</v>
      </c>
      <c r="G107" s="261"/>
      <c r="H107" s="264">
        <v>3</v>
      </c>
      <c r="I107" s="265"/>
      <c r="J107" s="261"/>
      <c r="K107" s="261"/>
      <c r="L107" s="266"/>
      <c r="M107" s="267"/>
      <c r="N107" s="268"/>
      <c r="O107" s="268"/>
      <c r="P107" s="268"/>
      <c r="Q107" s="268"/>
      <c r="R107" s="268"/>
      <c r="S107" s="268"/>
      <c r="T107" s="269"/>
      <c r="AT107" s="270" t="s">
        <v>502</v>
      </c>
      <c r="AU107" s="270" t="s">
        <v>142</v>
      </c>
      <c r="AV107" s="12" t="s">
        <v>516</v>
      </c>
      <c r="AW107" s="12" t="s">
        <v>36</v>
      </c>
      <c r="AX107" s="12" t="s">
        <v>81</v>
      </c>
      <c r="AY107" s="270" t="s">
        <v>134</v>
      </c>
    </row>
    <row r="108" s="1" customFormat="1" ht="25.5" customHeight="1">
      <c r="B108" s="46"/>
      <c r="C108" s="221" t="s">
        <v>516</v>
      </c>
      <c r="D108" s="221" t="s">
        <v>137</v>
      </c>
      <c r="E108" s="222" t="s">
        <v>851</v>
      </c>
      <c r="F108" s="223" t="s">
        <v>852</v>
      </c>
      <c r="G108" s="224" t="s">
        <v>476</v>
      </c>
      <c r="H108" s="225">
        <v>1.4850000000000001</v>
      </c>
      <c r="I108" s="226"/>
      <c r="J108" s="227">
        <f>ROUND(I108*H108,2)</f>
        <v>0</v>
      </c>
      <c r="K108" s="223" t="s">
        <v>160</v>
      </c>
      <c r="L108" s="72"/>
      <c r="M108" s="228" t="s">
        <v>21</v>
      </c>
      <c r="N108" s="229" t="s">
        <v>45</v>
      </c>
      <c r="O108" s="47"/>
      <c r="P108" s="230">
        <f>O108*H108</f>
        <v>0</v>
      </c>
      <c r="Q108" s="230">
        <v>0.26723000000000002</v>
      </c>
      <c r="R108" s="230">
        <f>Q108*H108</f>
        <v>0.39683655000000007</v>
      </c>
      <c r="S108" s="230">
        <v>0</v>
      </c>
      <c r="T108" s="231">
        <f>S108*H108</f>
        <v>0</v>
      </c>
      <c r="AR108" s="24" t="s">
        <v>516</v>
      </c>
      <c r="AT108" s="24" t="s">
        <v>137</v>
      </c>
      <c r="AU108" s="24" t="s">
        <v>142</v>
      </c>
      <c r="AY108" s="24" t="s">
        <v>134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142</v>
      </c>
      <c r="BK108" s="232">
        <f>ROUND(I108*H108,2)</f>
        <v>0</v>
      </c>
      <c r="BL108" s="24" t="s">
        <v>516</v>
      </c>
      <c r="BM108" s="24" t="s">
        <v>853</v>
      </c>
    </row>
    <row r="109" s="11" customFormat="1">
      <c r="B109" s="248"/>
      <c r="C109" s="249"/>
      <c r="D109" s="250" t="s">
        <v>502</v>
      </c>
      <c r="E109" s="259" t="s">
        <v>21</v>
      </c>
      <c r="F109" s="251" t="s">
        <v>854</v>
      </c>
      <c r="G109" s="249"/>
      <c r="H109" s="252">
        <v>1.4850000000000001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502</v>
      </c>
      <c r="AU109" s="258" t="s">
        <v>142</v>
      </c>
      <c r="AV109" s="11" t="s">
        <v>142</v>
      </c>
      <c r="AW109" s="11" t="s">
        <v>36</v>
      </c>
      <c r="AX109" s="11" t="s">
        <v>73</v>
      </c>
      <c r="AY109" s="258" t="s">
        <v>134</v>
      </c>
    </row>
    <row r="110" s="12" customFormat="1">
      <c r="B110" s="260"/>
      <c r="C110" s="261"/>
      <c r="D110" s="250" t="s">
        <v>502</v>
      </c>
      <c r="E110" s="262" t="s">
        <v>21</v>
      </c>
      <c r="F110" s="263" t="s">
        <v>843</v>
      </c>
      <c r="G110" s="261"/>
      <c r="H110" s="264">
        <v>1.4850000000000001</v>
      </c>
      <c r="I110" s="265"/>
      <c r="J110" s="261"/>
      <c r="K110" s="261"/>
      <c r="L110" s="266"/>
      <c r="M110" s="267"/>
      <c r="N110" s="268"/>
      <c r="O110" s="268"/>
      <c r="P110" s="268"/>
      <c r="Q110" s="268"/>
      <c r="R110" s="268"/>
      <c r="S110" s="268"/>
      <c r="T110" s="269"/>
      <c r="AT110" s="270" t="s">
        <v>502</v>
      </c>
      <c r="AU110" s="270" t="s">
        <v>142</v>
      </c>
      <c r="AV110" s="12" t="s">
        <v>516</v>
      </c>
      <c r="AW110" s="12" t="s">
        <v>36</v>
      </c>
      <c r="AX110" s="12" t="s">
        <v>81</v>
      </c>
      <c r="AY110" s="270" t="s">
        <v>134</v>
      </c>
    </row>
    <row r="111" s="10" customFormat="1" ht="29.88" customHeight="1">
      <c r="B111" s="205"/>
      <c r="C111" s="206"/>
      <c r="D111" s="207" t="s">
        <v>72</v>
      </c>
      <c r="E111" s="219" t="s">
        <v>173</v>
      </c>
      <c r="F111" s="219" t="s">
        <v>855</v>
      </c>
      <c r="G111" s="206"/>
      <c r="H111" s="206"/>
      <c r="I111" s="209"/>
      <c r="J111" s="220">
        <f>BK111</f>
        <v>0</v>
      </c>
      <c r="K111" s="206"/>
      <c r="L111" s="211"/>
      <c r="M111" s="212"/>
      <c r="N111" s="213"/>
      <c r="O111" s="213"/>
      <c r="P111" s="214">
        <f>SUM(P112:P150)</f>
        <v>0</v>
      </c>
      <c r="Q111" s="213"/>
      <c r="R111" s="214">
        <f>SUM(R112:R150)</f>
        <v>7.412269059999999</v>
      </c>
      <c r="S111" s="213"/>
      <c r="T111" s="215">
        <f>SUM(T112:T150)</f>
        <v>0</v>
      </c>
      <c r="AR111" s="216" t="s">
        <v>81</v>
      </c>
      <c r="AT111" s="217" t="s">
        <v>72</v>
      </c>
      <c r="AU111" s="217" t="s">
        <v>81</v>
      </c>
      <c r="AY111" s="216" t="s">
        <v>134</v>
      </c>
      <c r="BK111" s="218">
        <f>SUM(BK112:BK150)</f>
        <v>0</v>
      </c>
    </row>
    <row r="112" s="1" customFormat="1" ht="25.5" customHeight="1">
      <c r="B112" s="46"/>
      <c r="C112" s="221" t="s">
        <v>166</v>
      </c>
      <c r="D112" s="221" t="s">
        <v>137</v>
      </c>
      <c r="E112" s="222" t="s">
        <v>856</v>
      </c>
      <c r="F112" s="223" t="s">
        <v>857</v>
      </c>
      <c r="G112" s="224" t="s">
        <v>476</v>
      </c>
      <c r="H112" s="225">
        <v>8.8000000000000007</v>
      </c>
      <c r="I112" s="226"/>
      <c r="J112" s="227">
        <f>ROUND(I112*H112,2)</f>
        <v>0</v>
      </c>
      <c r="K112" s="223" t="s">
        <v>160</v>
      </c>
      <c r="L112" s="72"/>
      <c r="M112" s="228" t="s">
        <v>21</v>
      </c>
      <c r="N112" s="229" t="s">
        <v>45</v>
      </c>
      <c r="O112" s="47"/>
      <c r="P112" s="230">
        <f>O112*H112</f>
        <v>0</v>
      </c>
      <c r="Q112" s="230">
        <v>0.00025999999999999998</v>
      </c>
      <c r="R112" s="230">
        <f>Q112*H112</f>
        <v>0.0022880000000000001</v>
      </c>
      <c r="S112" s="230">
        <v>0</v>
      </c>
      <c r="T112" s="231">
        <f>S112*H112</f>
        <v>0</v>
      </c>
      <c r="AR112" s="24" t="s">
        <v>516</v>
      </c>
      <c r="AT112" s="24" t="s">
        <v>137</v>
      </c>
      <c r="AU112" s="24" t="s">
        <v>142</v>
      </c>
      <c r="AY112" s="24" t="s">
        <v>134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142</v>
      </c>
      <c r="BK112" s="232">
        <f>ROUND(I112*H112,2)</f>
        <v>0</v>
      </c>
      <c r="BL112" s="24" t="s">
        <v>516</v>
      </c>
      <c r="BM112" s="24" t="s">
        <v>858</v>
      </c>
    </row>
    <row r="113" s="11" customFormat="1">
      <c r="B113" s="248"/>
      <c r="C113" s="249"/>
      <c r="D113" s="250" t="s">
        <v>502</v>
      </c>
      <c r="E113" s="259" t="s">
        <v>21</v>
      </c>
      <c r="F113" s="251" t="s">
        <v>859</v>
      </c>
      <c r="G113" s="249"/>
      <c r="H113" s="252">
        <v>8.8000000000000007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502</v>
      </c>
      <c r="AU113" s="258" t="s">
        <v>142</v>
      </c>
      <c r="AV113" s="11" t="s">
        <v>142</v>
      </c>
      <c r="AW113" s="11" t="s">
        <v>36</v>
      </c>
      <c r="AX113" s="11" t="s">
        <v>73</v>
      </c>
      <c r="AY113" s="258" t="s">
        <v>134</v>
      </c>
    </row>
    <row r="114" s="12" customFormat="1">
      <c r="B114" s="260"/>
      <c r="C114" s="261"/>
      <c r="D114" s="250" t="s">
        <v>502</v>
      </c>
      <c r="E114" s="262" t="s">
        <v>21</v>
      </c>
      <c r="F114" s="263" t="s">
        <v>843</v>
      </c>
      <c r="G114" s="261"/>
      <c r="H114" s="264">
        <v>8.8000000000000007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AT114" s="270" t="s">
        <v>502</v>
      </c>
      <c r="AU114" s="270" t="s">
        <v>142</v>
      </c>
      <c r="AV114" s="12" t="s">
        <v>516</v>
      </c>
      <c r="AW114" s="12" t="s">
        <v>36</v>
      </c>
      <c r="AX114" s="12" t="s">
        <v>81</v>
      </c>
      <c r="AY114" s="270" t="s">
        <v>134</v>
      </c>
    </row>
    <row r="115" s="1" customFormat="1" ht="16.5" customHeight="1">
      <c r="B115" s="46"/>
      <c r="C115" s="221" t="s">
        <v>173</v>
      </c>
      <c r="D115" s="221" t="s">
        <v>137</v>
      </c>
      <c r="E115" s="222" t="s">
        <v>860</v>
      </c>
      <c r="F115" s="223" t="s">
        <v>861</v>
      </c>
      <c r="G115" s="224" t="s">
        <v>476</v>
      </c>
      <c r="H115" s="225">
        <v>0.45500000000000002</v>
      </c>
      <c r="I115" s="226"/>
      <c r="J115" s="227">
        <f>ROUND(I115*H115,2)</f>
        <v>0</v>
      </c>
      <c r="K115" s="223" t="s">
        <v>160</v>
      </c>
      <c r="L115" s="72"/>
      <c r="M115" s="228" t="s">
        <v>21</v>
      </c>
      <c r="N115" s="229" t="s">
        <v>45</v>
      </c>
      <c r="O115" s="47"/>
      <c r="P115" s="230">
        <f>O115*H115</f>
        <v>0</v>
      </c>
      <c r="Q115" s="230">
        <v>0.040000000000000001</v>
      </c>
      <c r="R115" s="230">
        <f>Q115*H115</f>
        <v>0.018200000000000001</v>
      </c>
      <c r="S115" s="230">
        <v>0</v>
      </c>
      <c r="T115" s="231">
        <f>S115*H115</f>
        <v>0</v>
      </c>
      <c r="AR115" s="24" t="s">
        <v>516</v>
      </c>
      <c r="AT115" s="24" t="s">
        <v>137</v>
      </c>
      <c r="AU115" s="24" t="s">
        <v>142</v>
      </c>
      <c r="AY115" s="24" t="s">
        <v>134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142</v>
      </c>
      <c r="BK115" s="232">
        <f>ROUND(I115*H115,2)</f>
        <v>0</v>
      </c>
      <c r="BL115" s="24" t="s">
        <v>516</v>
      </c>
      <c r="BM115" s="24" t="s">
        <v>862</v>
      </c>
    </row>
    <row r="116" s="11" customFormat="1">
      <c r="B116" s="248"/>
      <c r="C116" s="249"/>
      <c r="D116" s="250" t="s">
        <v>502</v>
      </c>
      <c r="E116" s="259" t="s">
        <v>21</v>
      </c>
      <c r="F116" s="251" t="s">
        <v>863</v>
      </c>
      <c r="G116" s="249"/>
      <c r="H116" s="252">
        <v>0.45500000000000002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502</v>
      </c>
      <c r="AU116" s="258" t="s">
        <v>142</v>
      </c>
      <c r="AV116" s="11" t="s">
        <v>142</v>
      </c>
      <c r="AW116" s="11" t="s">
        <v>36</v>
      </c>
      <c r="AX116" s="11" t="s">
        <v>73</v>
      </c>
      <c r="AY116" s="258" t="s">
        <v>134</v>
      </c>
    </row>
    <row r="117" s="12" customFormat="1">
      <c r="B117" s="260"/>
      <c r="C117" s="261"/>
      <c r="D117" s="250" t="s">
        <v>502</v>
      </c>
      <c r="E117" s="262" t="s">
        <v>21</v>
      </c>
      <c r="F117" s="263" t="s">
        <v>843</v>
      </c>
      <c r="G117" s="261"/>
      <c r="H117" s="264">
        <v>0.45500000000000002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502</v>
      </c>
      <c r="AU117" s="270" t="s">
        <v>142</v>
      </c>
      <c r="AV117" s="12" t="s">
        <v>516</v>
      </c>
      <c r="AW117" s="12" t="s">
        <v>36</v>
      </c>
      <c r="AX117" s="12" t="s">
        <v>81</v>
      </c>
      <c r="AY117" s="270" t="s">
        <v>134</v>
      </c>
    </row>
    <row r="118" s="1" customFormat="1" ht="25.5" customHeight="1">
      <c r="B118" s="46"/>
      <c r="C118" s="221" t="s">
        <v>178</v>
      </c>
      <c r="D118" s="221" t="s">
        <v>137</v>
      </c>
      <c r="E118" s="222" t="s">
        <v>864</v>
      </c>
      <c r="F118" s="223" t="s">
        <v>865</v>
      </c>
      <c r="G118" s="224" t="s">
        <v>476</v>
      </c>
      <c r="H118" s="225">
        <v>8.8000000000000007</v>
      </c>
      <c r="I118" s="226"/>
      <c r="J118" s="227">
        <f>ROUND(I118*H118,2)</f>
        <v>0</v>
      </c>
      <c r="K118" s="223" t="s">
        <v>160</v>
      </c>
      <c r="L118" s="72"/>
      <c r="M118" s="228" t="s">
        <v>21</v>
      </c>
      <c r="N118" s="229" t="s">
        <v>45</v>
      </c>
      <c r="O118" s="47"/>
      <c r="P118" s="230">
        <f>O118*H118</f>
        <v>0</v>
      </c>
      <c r="Q118" s="230">
        <v>0.0048900000000000002</v>
      </c>
      <c r="R118" s="230">
        <f>Q118*H118</f>
        <v>0.043032000000000008</v>
      </c>
      <c r="S118" s="230">
        <v>0</v>
      </c>
      <c r="T118" s="231">
        <f>S118*H118</f>
        <v>0</v>
      </c>
      <c r="AR118" s="24" t="s">
        <v>516</v>
      </c>
      <c r="AT118" s="24" t="s">
        <v>137</v>
      </c>
      <c r="AU118" s="24" t="s">
        <v>142</v>
      </c>
      <c r="AY118" s="24" t="s">
        <v>134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142</v>
      </c>
      <c r="BK118" s="232">
        <f>ROUND(I118*H118,2)</f>
        <v>0</v>
      </c>
      <c r="BL118" s="24" t="s">
        <v>516</v>
      </c>
      <c r="BM118" s="24" t="s">
        <v>866</v>
      </c>
    </row>
    <row r="119" s="11" customFormat="1">
      <c r="B119" s="248"/>
      <c r="C119" s="249"/>
      <c r="D119" s="250" t="s">
        <v>502</v>
      </c>
      <c r="E119" s="259" t="s">
        <v>21</v>
      </c>
      <c r="F119" s="251" t="s">
        <v>859</v>
      </c>
      <c r="G119" s="249"/>
      <c r="H119" s="252">
        <v>8.8000000000000007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502</v>
      </c>
      <c r="AU119" s="258" t="s">
        <v>142</v>
      </c>
      <c r="AV119" s="11" t="s">
        <v>142</v>
      </c>
      <c r="AW119" s="11" t="s">
        <v>36</v>
      </c>
      <c r="AX119" s="11" t="s">
        <v>73</v>
      </c>
      <c r="AY119" s="258" t="s">
        <v>134</v>
      </c>
    </row>
    <row r="120" s="12" customFormat="1">
      <c r="B120" s="260"/>
      <c r="C120" s="261"/>
      <c r="D120" s="250" t="s">
        <v>502</v>
      </c>
      <c r="E120" s="262" t="s">
        <v>21</v>
      </c>
      <c r="F120" s="263" t="s">
        <v>843</v>
      </c>
      <c r="G120" s="261"/>
      <c r="H120" s="264">
        <v>8.8000000000000007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502</v>
      </c>
      <c r="AU120" s="270" t="s">
        <v>142</v>
      </c>
      <c r="AV120" s="12" t="s">
        <v>516</v>
      </c>
      <c r="AW120" s="12" t="s">
        <v>36</v>
      </c>
      <c r="AX120" s="12" t="s">
        <v>81</v>
      </c>
      <c r="AY120" s="270" t="s">
        <v>134</v>
      </c>
    </row>
    <row r="121" s="1" customFormat="1" ht="25.5" customHeight="1">
      <c r="B121" s="46"/>
      <c r="C121" s="221" t="s">
        <v>186</v>
      </c>
      <c r="D121" s="221" t="s">
        <v>137</v>
      </c>
      <c r="E121" s="222" t="s">
        <v>867</v>
      </c>
      <c r="F121" s="223" t="s">
        <v>868</v>
      </c>
      <c r="G121" s="224" t="s">
        <v>476</v>
      </c>
      <c r="H121" s="225">
        <v>8.8000000000000007</v>
      </c>
      <c r="I121" s="226"/>
      <c r="J121" s="227">
        <f>ROUND(I121*H121,2)</f>
        <v>0</v>
      </c>
      <c r="K121" s="223" t="s">
        <v>160</v>
      </c>
      <c r="L121" s="72"/>
      <c r="M121" s="228" t="s">
        <v>21</v>
      </c>
      <c r="N121" s="229" t="s">
        <v>45</v>
      </c>
      <c r="O121" s="47"/>
      <c r="P121" s="230">
        <f>O121*H121</f>
        <v>0</v>
      </c>
      <c r="Q121" s="230">
        <v>0.0030000000000000001</v>
      </c>
      <c r="R121" s="230">
        <f>Q121*H121</f>
        <v>0.026400000000000003</v>
      </c>
      <c r="S121" s="230">
        <v>0</v>
      </c>
      <c r="T121" s="231">
        <f>S121*H121</f>
        <v>0</v>
      </c>
      <c r="AR121" s="24" t="s">
        <v>516</v>
      </c>
      <c r="AT121" s="24" t="s">
        <v>137</v>
      </c>
      <c r="AU121" s="24" t="s">
        <v>142</v>
      </c>
      <c r="AY121" s="24" t="s">
        <v>134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142</v>
      </c>
      <c r="BK121" s="232">
        <f>ROUND(I121*H121,2)</f>
        <v>0</v>
      </c>
      <c r="BL121" s="24" t="s">
        <v>516</v>
      </c>
      <c r="BM121" s="24" t="s">
        <v>869</v>
      </c>
    </row>
    <row r="122" s="11" customFormat="1">
      <c r="B122" s="248"/>
      <c r="C122" s="249"/>
      <c r="D122" s="250" t="s">
        <v>502</v>
      </c>
      <c r="E122" s="259" t="s">
        <v>21</v>
      </c>
      <c r="F122" s="251" t="s">
        <v>859</v>
      </c>
      <c r="G122" s="249"/>
      <c r="H122" s="252">
        <v>8.8000000000000007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502</v>
      </c>
      <c r="AU122" s="258" t="s">
        <v>142</v>
      </c>
      <c r="AV122" s="11" t="s">
        <v>142</v>
      </c>
      <c r="AW122" s="11" t="s">
        <v>36</v>
      </c>
      <c r="AX122" s="11" t="s">
        <v>73</v>
      </c>
      <c r="AY122" s="258" t="s">
        <v>134</v>
      </c>
    </row>
    <row r="123" s="12" customFormat="1">
      <c r="B123" s="260"/>
      <c r="C123" s="261"/>
      <c r="D123" s="250" t="s">
        <v>502</v>
      </c>
      <c r="E123" s="262" t="s">
        <v>21</v>
      </c>
      <c r="F123" s="263" t="s">
        <v>843</v>
      </c>
      <c r="G123" s="261"/>
      <c r="H123" s="264">
        <v>8.8000000000000007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502</v>
      </c>
      <c r="AU123" s="270" t="s">
        <v>142</v>
      </c>
      <c r="AV123" s="12" t="s">
        <v>516</v>
      </c>
      <c r="AW123" s="12" t="s">
        <v>36</v>
      </c>
      <c r="AX123" s="12" t="s">
        <v>81</v>
      </c>
      <c r="AY123" s="270" t="s">
        <v>134</v>
      </c>
    </row>
    <row r="124" s="1" customFormat="1" ht="25.5" customHeight="1">
      <c r="B124" s="46"/>
      <c r="C124" s="221" t="s">
        <v>135</v>
      </c>
      <c r="D124" s="221" t="s">
        <v>137</v>
      </c>
      <c r="E124" s="222" t="s">
        <v>870</v>
      </c>
      <c r="F124" s="223" t="s">
        <v>871</v>
      </c>
      <c r="G124" s="224" t="s">
        <v>476</v>
      </c>
      <c r="H124" s="225">
        <v>8.8000000000000007</v>
      </c>
      <c r="I124" s="226"/>
      <c r="J124" s="227">
        <f>ROUND(I124*H124,2)</f>
        <v>0</v>
      </c>
      <c r="K124" s="223" t="s">
        <v>160</v>
      </c>
      <c r="L124" s="72"/>
      <c r="M124" s="228" t="s">
        <v>21</v>
      </c>
      <c r="N124" s="229" t="s">
        <v>45</v>
      </c>
      <c r="O124" s="47"/>
      <c r="P124" s="230">
        <f>O124*H124</f>
        <v>0</v>
      </c>
      <c r="Q124" s="230">
        <v>0.016899999999999998</v>
      </c>
      <c r="R124" s="230">
        <f>Q124*H124</f>
        <v>0.14871999999999999</v>
      </c>
      <c r="S124" s="230">
        <v>0</v>
      </c>
      <c r="T124" s="231">
        <f>S124*H124</f>
        <v>0</v>
      </c>
      <c r="AR124" s="24" t="s">
        <v>516</v>
      </c>
      <c r="AT124" s="24" t="s">
        <v>137</v>
      </c>
      <c r="AU124" s="24" t="s">
        <v>142</v>
      </c>
      <c r="AY124" s="24" t="s">
        <v>134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142</v>
      </c>
      <c r="BK124" s="232">
        <f>ROUND(I124*H124,2)</f>
        <v>0</v>
      </c>
      <c r="BL124" s="24" t="s">
        <v>516</v>
      </c>
      <c r="BM124" s="24" t="s">
        <v>872</v>
      </c>
    </row>
    <row r="125" s="11" customFormat="1">
      <c r="B125" s="248"/>
      <c r="C125" s="249"/>
      <c r="D125" s="250" t="s">
        <v>502</v>
      </c>
      <c r="E125" s="259" t="s">
        <v>21</v>
      </c>
      <c r="F125" s="251" t="s">
        <v>873</v>
      </c>
      <c r="G125" s="249"/>
      <c r="H125" s="252">
        <v>8.8000000000000007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502</v>
      </c>
      <c r="AU125" s="258" t="s">
        <v>142</v>
      </c>
      <c r="AV125" s="11" t="s">
        <v>142</v>
      </c>
      <c r="AW125" s="11" t="s">
        <v>36</v>
      </c>
      <c r="AX125" s="11" t="s">
        <v>73</v>
      </c>
      <c r="AY125" s="258" t="s">
        <v>134</v>
      </c>
    </row>
    <row r="126" s="12" customFormat="1">
      <c r="B126" s="260"/>
      <c r="C126" s="261"/>
      <c r="D126" s="250" t="s">
        <v>502</v>
      </c>
      <c r="E126" s="262" t="s">
        <v>21</v>
      </c>
      <c r="F126" s="263" t="s">
        <v>843</v>
      </c>
      <c r="G126" s="261"/>
      <c r="H126" s="264">
        <v>8.8000000000000007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AT126" s="270" t="s">
        <v>502</v>
      </c>
      <c r="AU126" s="270" t="s">
        <v>142</v>
      </c>
      <c r="AV126" s="12" t="s">
        <v>516</v>
      </c>
      <c r="AW126" s="12" t="s">
        <v>36</v>
      </c>
      <c r="AX126" s="12" t="s">
        <v>81</v>
      </c>
      <c r="AY126" s="270" t="s">
        <v>134</v>
      </c>
    </row>
    <row r="127" s="1" customFormat="1" ht="25.5" customHeight="1">
      <c r="B127" s="46"/>
      <c r="C127" s="221" t="s">
        <v>201</v>
      </c>
      <c r="D127" s="221" t="s">
        <v>137</v>
      </c>
      <c r="E127" s="222" t="s">
        <v>874</v>
      </c>
      <c r="F127" s="223" t="s">
        <v>875</v>
      </c>
      <c r="G127" s="224" t="s">
        <v>476</v>
      </c>
      <c r="H127" s="225">
        <v>129.58000000000001</v>
      </c>
      <c r="I127" s="226"/>
      <c r="J127" s="227">
        <f>ROUND(I127*H127,2)</f>
        <v>0</v>
      </c>
      <c r="K127" s="223" t="s">
        <v>160</v>
      </c>
      <c r="L127" s="72"/>
      <c r="M127" s="228" t="s">
        <v>21</v>
      </c>
      <c r="N127" s="229" t="s">
        <v>45</v>
      </c>
      <c r="O127" s="47"/>
      <c r="P127" s="230">
        <f>O127*H127</f>
        <v>0</v>
      </c>
      <c r="Q127" s="230">
        <v>0.00025999999999999998</v>
      </c>
      <c r="R127" s="230">
        <f>Q127*H127</f>
        <v>0.0336908</v>
      </c>
      <c r="S127" s="230">
        <v>0</v>
      </c>
      <c r="T127" s="231">
        <f>S127*H127</f>
        <v>0</v>
      </c>
      <c r="AR127" s="24" t="s">
        <v>516</v>
      </c>
      <c r="AT127" s="24" t="s">
        <v>137</v>
      </c>
      <c r="AU127" s="24" t="s">
        <v>142</v>
      </c>
      <c r="AY127" s="24" t="s">
        <v>134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142</v>
      </c>
      <c r="BK127" s="232">
        <f>ROUND(I127*H127,2)</f>
        <v>0</v>
      </c>
      <c r="BL127" s="24" t="s">
        <v>516</v>
      </c>
      <c r="BM127" s="24" t="s">
        <v>876</v>
      </c>
    </row>
    <row r="128" s="11" customFormat="1">
      <c r="B128" s="248"/>
      <c r="C128" s="249"/>
      <c r="D128" s="250" t="s">
        <v>502</v>
      </c>
      <c r="E128" s="259" t="s">
        <v>21</v>
      </c>
      <c r="F128" s="251" t="s">
        <v>877</v>
      </c>
      <c r="G128" s="249"/>
      <c r="H128" s="252">
        <v>129.58000000000001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502</v>
      </c>
      <c r="AU128" s="258" t="s">
        <v>142</v>
      </c>
      <c r="AV128" s="11" t="s">
        <v>142</v>
      </c>
      <c r="AW128" s="11" t="s">
        <v>36</v>
      </c>
      <c r="AX128" s="11" t="s">
        <v>73</v>
      </c>
      <c r="AY128" s="258" t="s">
        <v>134</v>
      </c>
    </row>
    <row r="129" s="12" customFormat="1">
      <c r="B129" s="260"/>
      <c r="C129" s="261"/>
      <c r="D129" s="250" t="s">
        <v>502</v>
      </c>
      <c r="E129" s="262" t="s">
        <v>21</v>
      </c>
      <c r="F129" s="263" t="s">
        <v>843</v>
      </c>
      <c r="G129" s="261"/>
      <c r="H129" s="264">
        <v>129.58000000000001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502</v>
      </c>
      <c r="AU129" s="270" t="s">
        <v>142</v>
      </c>
      <c r="AV129" s="12" t="s">
        <v>516</v>
      </c>
      <c r="AW129" s="12" t="s">
        <v>36</v>
      </c>
      <c r="AX129" s="12" t="s">
        <v>81</v>
      </c>
      <c r="AY129" s="270" t="s">
        <v>134</v>
      </c>
    </row>
    <row r="130" s="1" customFormat="1" ht="16.5" customHeight="1">
      <c r="B130" s="46"/>
      <c r="C130" s="221" t="s">
        <v>206</v>
      </c>
      <c r="D130" s="221" t="s">
        <v>137</v>
      </c>
      <c r="E130" s="222" t="s">
        <v>878</v>
      </c>
      <c r="F130" s="223" t="s">
        <v>879</v>
      </c>
      <c r="G130" s="224" t="s">
        <v>476</v>
      </c>
      <c r="H130" s="225">
        <v>4.1799999999999997</v>
      </c>
      <c r="I130" s="226"/>
      <c r="J130" s="227">
        <f>ROUND(I130*H130,2)</f>
        <v>0</v>
      </c>
      <c r="K130" s="223" t="s">
        <v>160</v>
      </c>
      <c r="L130" s="72"/>
      <c r="M130" s="228" t="s">
        <v>21</v>
      </c>
      <c r="N130" s="229" t="s">
        <v>45</v>
      </c>
      <c r="O130" s="47"/>
      <c r="P130" s="230">
        <f>O130*H130</f>
        <v>0</v>
      </c>
      <c r="Q130" s="230">
        <v>0.040000000000000001</v>
      </c>
      <c r="R130" s="230">
        <f>Q130*H130</f>
        <v>0.16719999999999999</v>
      </c>
      <c r="S130" s="230">
        <v>0</v>
      </c>
      <c r="T130" s="231">
        <f>S130*H130</f>
        <v>0</v>
      </c>
      <c r="AR130" s="24" t="s">
        <v>516</v>
      </c>
      <c r="AT130" s="24" t="s">
        <v>137</v>
      </c>
      <c r="AU130" s="24" t="s">
        <v>142</v>
      </c>
      <c r="AY130" s="24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142</v>
      </c>
      <c r="BK130" s="232">
        <f>ROUND(I130*H130,2)</f>
        <v>0</v>
      </c>
      <c r="BL130" s="24" t="s">
        <v>516</v>
      </c>
      <c r="BM130" s="24" t="s">
        <v>880</v>
      </c>
    </row>
    <row r="131" s="11" customFormat="1">
      <c r="B131" s="248"/>
      <c r="C131" s="249"/>
      <c r="D131" s="250" t="s">
        <v>502</v>
      </c>
      <c r="E131" s="259" t="s">
        <v>21</v>
      </c>
      <c r="F131" s="251" t="s">
        <v>881</v>
      </c>
      <c r="G131" s="249"/>
      <c r="H131" s="252">
        <v>4.1799999999999997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502</v>
      </c>
      <c r="AU131" s="258" t="s">
        <v>142</v>
      </c>
      <c r="AV131" s="11" t="s">
        <v>142</v>
      </c>
      <c r="AW131" s="11" t="s">
        <v>36</v>
      </c>
      <c r="AX131" s="11" t="s">
        <v>73</v>
      </c>
      <c r="AY131" s="258" t="s">
        <v>134</v>
      </c>
    </row>
    <row r="132" s="12" customFormat="1">
      <c r="B132" s="260"/>
      <c r="C132" s="261"/>
      <c r="D132" s="250" t="s">
        <v>502</v>
      </c>
      <c r="E132" s="262" t="s">
        <v>21</v>
      </c>
      <c r="F132" s="263" t="s">
        <v>843</v>
      </c>
      <c r="G132" s="261"/>
      <c r="H132" s="264">
        <v>4.1799999999999997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502</v>
      </c>
      <c r="AU132" s="270" t="s">
        <v>142</v>
      </c>
      <c r="AV132" s="12" t="s">
        <v>516</v>
      </c>
      <c r="AW132" s="12" t="s">
        <v>36</v>
      </c>
      <c r="AX132" s="12" t="s">
        <v>81</v>
      </c>
      <c r="AY132" s="270" t="s">
        <v>134</v>
      </c>
    </row>
    <row r="133" s="1" customFormat="1" ht="16.5" customHeight="1">
      <c r="B133" s="46"/>
      <c r="C133" s="221" t="s">
        <v>210</v>
      </c>
      <c r="D133" s="221" t="s">
        <v>137</v>
      </c>
      <c r="E133" s="222" t="s">
        <v>882</v>
      </c>
      <c r="F133" s="223" t="s">
        <v>883</v>
      </c>
      <c r="G133" s="224" t="s">
        <v>476</v>
      </c>
      <c r="H133" s="225">
        <v>129.58000000000001</v>
      </c>
      <c r="I133" s="226"/>
      <c r="J133" s="227">
        <f>ROUND(I133*H133,2)</f>
        <v>0</v>
      </c>
      <c r="K133" s="223" t="s">
        <v>160</v>
      </c>
      <c r="L133" s="72"/>
      <c r="M133" s="228" t="s">
        <v>21</v>
      </c>
      <c r="N133" s="229" t="s">
        <v>45</v>
      </c>
      <c r="O133" s="47"/>
      <c r="P133" s="230">
        <f>O133*H133</f>
        <v>0</v>
      </c>
      <c r="Q133" s="230">
        <v>0.0030000000000000001</v>
      </c>
      <c r="R133" s="230">
        <f>Q133*H133</f>
        <v>0.38874000000000003</v>
      </c>
      <c r="S133" s="230">
        <v>0</v>
      </c>
      <c r="T133" s="231">
        <f>S133*H133</f>
        <v>0</v>
      </c>
      <c r="AR133" s="24" t="s">
        <v>516</v>
      </c>
      <c r="AT133" s="24" t="s">
        <v>137</v>
      </c>
      <c r="AU133" s="24" t="s">
        <v>142</v>
      </c>
      <c r="AY133" s="24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142</v>
      </c>
      <c r="BK133" s="232">
        <f>ROUND(I133*H133,2)</f>
        <v>0</v>
      </c>
      <c r="BL133" s="24" t="s">
        <v>516</v>
      </c>
      <c r="BM133" s="24" t="s">
        <v>884</v>
      </c>
    </row>
    <row r="134" s="11" customFormat="1">
      <c r="B134" s="248"/>
      <c r="C134" s="249"/>
      <c r="D134" s="250" t="s">
        <v>502</v>
      </c>
      <c r="E134" s="259" t="s">
        <v>21</v>
      </c>
      <c r="F134" s="251" t="s">
        <v>885</v>
      </c>
      <c r="G134" s="249"/>
      <c r="H134" s="252">
        <v>129.58000000000001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502</v>
      </c>
      <c r="AU134" s="258" t="s">
        <v>142</v>
      </c>
      <c r="AV134" s="11" t="s">
        <v>142</v>
      </c>
      <c r="AW134" s="11" t="s">
        <v>36</v>
      </c>
      <c r="AX134" s="11" t="s">
        <v>73</v>
      </c>
      <c r="AY134" s="258" t="s">
        <v>134</v>
      </c>
    </row>
    <row r="135" s="12" customFormat="1">
      <c r="B135" s="260"/>
      <c r="C135" s="261"/>
      <c r="D135" s="250" t="s">
        <v>502</v>
      </c>
      <c r="E135" s="262" t="s">
        <v>21</v>
      </c>
      <c r="F135" s="263" t="s">
        <v>843</v>
      </c>
      <c r="G135" s="261"/>
      <c r="H135" s="264">
        <v>129.58000000000001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AT135" s="270" t="s">
        <v>502</v>
      </c>
      <c r="AU135" s="270" t="s">
        <v>142</v>
      </c>
      <c r="AV135" s="12" t="s">
        <v>516</v>
      </c>
      <c r="AW135" s="12" t="s">
        <v>36</v>
      </c>
      <c r="AX135" s="12" t="s">
        <v>81</v>
      </c>
      <c r="AY135" s="270" t="s">
        <v>134</v>
      </c>
    </row>
    <row r="136" s="1" customFormat="1" ht="25.5" customHeight="1">
      <c r="B136" s="46"/>
      <c r="C136" s="221" t="s">
        <v>215</v>
      </c>
      <c r="D136" s="221" t="s">
        <v>137</v>
      </c>
      <c r="E136" s="222" t="s">
        <v>886</v>
      </c>
      <c r="F136" s="223" t="s">
        <v>887</v>
      </c>
      <c r="G136" s="224" t="s">
        <v>476</v>
      </c>
      <c r="H136" s="225">
        <v>129.58000000000001</v>
      </c>
      <c r="I136" s="226"/>
      <c r="J136" s="227">
        <f>ROUND(I136*H136,2)</f>
        <v>0</v>
      </c>
      <c r="K136" s="223" t="s">
        <v>160</v>
      </c>
      <c r="L136" s="72"/>
      <c r="M136" s="228" t="s">
        <v>21</v>
      </c>
      <c r="N136" s="229" t="s">
        <v>45</v>
      </c>
      <c r="O136" s="47"/>
      <c r="P136" s="230">
        <f>O136*H136</f>
        <v>0</v>
      </c>
      <c r="Q136" s="230">
        <v>0.015599999999999999</v>
      </c>
      <c r="R136" s="230">
        <f>Q136*H136</f>
        <v>2.0214479999999999</v>
      </c>
      <c r="S136" s="230">
        <v>0</v>
      </c>
      <c r="T136" s="231">
        <f>S136*H136</f>
        <v>0</v>
      </c>
      <c r="AR136" s="24" t="s">
        <v>516</v>
      </c>
      <c r="AT136" s="24" t="s">
        <v>137</v>
      </c>
      <c r="AU136" s="24" t="s">
        <v>142</v>
      </c>
      <c r="AY136" s="24" t="s">
        <v>134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142</v>
      </c>
      <c r="BK136" s="232">
        <f>ROUND(I136*H136,2)</f>
        <v>0</v>
      </c>
      <c r="BL136" s="24" t="s">
        <v>516</v>
      </c>
      <c r="BM136" s="24" t="s">
        <v>888</v>
      </c>
    </row>
    <row r="137" s="11" customFormat="1">
      <c r="B137" s="248"/>
      <c r="C137" s="249"/>
      <c r="D137" s="250" t="s">
        <v>502</v>
      </c>
      <c r="E137" s="259" t="s">
        <v>21</v>
      </c>
      <c r="F137" s="251" t="s">
        <v>885</v>
      </c>
      <c r="G137" s="249"/>
      <c r="H137" s="252">
        <v>129.58000000000001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502</v>
      </c>
      <c r="AU137" s="258" t="s">
        <v>142</v>
      </c>
      <c r="AV137" s="11" t="s">
        <v>142</v>
      </c>
      <c r="AW137" s="11" t="s">
        <v>36</v>
      </c>
      <c r="AX137" s="11" t="s">
        <v>73</v>
      </c>
      <c r="AY137" s="258" t="s">
        <v>134</v>
      </c>
    </row>
    <row r="138" s="12" customFormat="1">
      <c r="B138" s="260"/>
      <c r="C138" s="261"/>
      <c r="D138" s="250" t="s">
        <v>502</v>
      </c>
      <c r="E138" s="262" t="s">
        <v>21</v>
      </c>
      <c r="F138" s="263" t="s">
        <v>843</v>
      </c>
      <c r="G138" s="261"/>
      <c r="H138" s="264">
        <v>129.58000000000001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AT138" s="270" t="s">
        <v>502</v>
      </c>
      <c r="AU138" s="270" t="s">
        <v>142</v>
      </c>
      <c r="AV138" s="12" t="s">
        <v>516</v>
      </c>
      <c r="AW138" s="12" t="s">
        <v>36</v>
      </c>
      <c r="AX138" s="12" t="s">
        <v>81</v>
      </c>
      <c r="AY138" s="270" t="s">
        <v>134</v>
      </c>
    </row>
    <row r="139" s="1" customFormat="1" ht="25.5" customHeight="1">
      <c r="B139" s="46"/>
      <c r="C139" s="221" t="s">
        <v>548</v>
      </c>
      <c r="D139" s="221" t="s">
        <v>137</v>
      </c>
      <c r="E139" s="222" t="s">
        <v>889</v>
      </c>
      <c r="F139" s="223" t="s">
        <v>890</v>
      </c>
      <c r="G139" s="224" t="s">
        <v>891</v>
      </c>
      <c r="H139" s="225">
        <v>1.986</v>
      </c>
      <c r="I139" s="226"/>
      <c r="J139" s="227">
        <f>ROUND(I139*H139,2)</f>
        <v>0</v>
      </c>
      <c r="K139" s="223" t="s">
        <v>160</v>
      </c>
      <c r="L139" s="72"/>
      <c r="M139" s="228" t="s">
        <v>21</v>
      </c>
      <c r="N139" s="229" t="s">
        <v>45</v>
      </c>
      <c r="O139" s="47"/>
      <c r="P139" s="230">
        <f>O139*H139</f>
        <v>0</v>
      </c>
      <c r="Q139" s="230">
        <v>2.2563399999999998</v>
      </c>
      <c r="R139" s="230">
        <f>Q139*H139</f>
        <v>4.4810912399999996</v>
      </c>
      <c r="S139" s="230">
        <v>0</v>
      </c>
      <c r="T139" s="231">
        <f>S139*H139</f>
        <v>0</v>
      </c>
      <c r="AR139" s="24" t="s">
        <v>516</v>
      </c>
      <c r="AT139" s="24" t="s">
        <v>137</v>
      </c>
      <c r="AU139" s="24" t="s">
        <v>142</v>
      </c>
      <c r="AY139" s="24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142</v>
      </c>
      <c r="BK139" s="232">
        <f>ROUND(I139*H139,2)</f>
        <v>0</v>
      </c>
      <c r="BL139" s="24" t="s">
        <v>516</v>
      </c>
      <c r="BM139" s="24" t="s">
        <v>892</v>
      </c>
    </row>
    <row r="140" s="11" customFormat="1">
      <c r="B140" s="248"/>
      <c r="C140" s="249"/>
      <c r="D140" s="250" t="s">
        <v>502</v>
      </c>
      <c r="E140" s="259" t="s">
        <v>21</v>
      </c>
      <c r="F140" s="251" t="s">
        <v>893</v>
      </c>
      <c r="G140" s="249"/>
      <c r="H140" s="252">
        <v>1.986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502</v>
      </c>
      <c r="AU140" s="258" t="s">
        <v>142</v>
      </c>
      <c r="AV140" s="11" t="s">
        <v>142</v>
      </c>
      <c r="AW140" s="11" t="s">
        <v>36</v>
      </c>
      <c r="AX140" s="11" t="s">
        <v>73</v>
      </c>
      <c r="AY140" s="258" t="s">
        <v>134</v>
      </c>
    </row>
    <row r="141" s="12" customFormat="1">
      <c r="B141" s="260"/>
      <c r="C141" s="261"/>
      <c r="D141" s="250" t="s">
        <v>502</v>
      </c>
      <c r="E141" s="262" t="s">
        <v>21</v>
      </c>
      <c r="F141" s="263" t="s">
        <v>843</v>
      </c>
      <c r="G141" s="261"/>
      <c r="H141" s="264">
        <v>1.986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502</v>
      </c>
      <c r="AU141" s="270" t="s">
        <v>142</v>
      </c>
      <c r="AV141" s="12" t="s">
        <v>516</v>
      </c>
      <c r="AW141" s="12" t="s">
        <v>36</v>
      </c>
      <c r="AX141" s="12" t="s">
        <v>81</v>
      </c>
      <c r="AY141" s="270" t="s">
        <v>134</v>
      </c>
    </row>
    <row r="142" s="1" customFormat="1" ht="38.25" customHeight="1">
      <c r="B142" s="46"/>
      <c r="C142" s="221" t="s">
        <v>10</v>
      </c>
      <c r="D142" s="221" t="s">
        <v>137</v>
      </c>
      <c r="E142" s="222" t="s">
        <v>894</v>
      </c>
      <c r="F142" s="223" t="s">
        <v>895</v>
      </c>
      <c r="G142" s="224" t="s">
        <v>891</v>
      </c>
      <c r="H142" s="225">
        <v>1.986</v>
      </c>
      <c r="I142" s="226"/>
      <c r="J142" s="227">
        <f>ROUND(I142*H142,2)</f>
        <v>0</v>
      </c>
      <c r="K142" s="223" t="s">
        <v>160</v>
      </c>
      <c r="L142" s="72"/>
      <c r="M142" s="228" t="s">
        <v>21</v>
      </c>
      <c r="N142" s="229" t="s">
        <v>45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516</v>
      </c>
      <c r="AT142" s="24" t="s">
        <v>137</v>
      </c>
      <c r="AU142" s="24" t="s">
        <v>142</v>
      </c>
      <c r="AY142" s="24" t="s">
        <v>134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142</v>
      </c>
      <c r="BK142" s="232">
        <f>ROUND(I142*H142,2)</f>
        <v>0</v>
      </c>
      <c r="BL142" s="24" t="s">
        <v>516</v>
      </c>
      <c r="BM142" s="24" t="s">
        <v>896</v>
      </c>
    </row>
    <row r="143" s="11" customFormat="1">
      <c r="B143" s="248"/>
      <c r="C143" s="249"/>
      <c r="D143" s="250" t="s">
        <v>502</v>
      </c>
      <c r="E143" s="259" t="s">
        <v>21</v>
      </c>
      <c r="F143" s="251" t="s">
        <v>897</v>
      </c>
      <c r="G143" s="249"/>
      <c r="H143" s="252">
        <v>1.986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502</v>
      </c>
      <c r="AU143" s="258" t="s">
        <v>142</v>
      </c>
      <c r="AV143" s="11" t="s">
        <v>142</v>
      </c>
      <c r="AW143" s="11" t="s">
        <v>36</v>
      </c>
      <c r="AX143" s="11" t="s">
        <v>73</v>
      </c>
      <c r="AY143" s="258" t="s">
        <v>134</v>
      </c>
    </row>
    <row r="144" s="12" customFormat="1">
      <c r="B144" s="260"/>
      <c r="C144" s="261"/>
      <c r="D144" s="250" t="s">
        <v>502</v>
      </c>
      <c r="E144" s="262" t="s">
        <v>21</v>
      </c>
      <c r="F144" s="263" t="s">
        <v>843</v>
      </c>
      <c r="G144" s="261"/>
      <c r="H144" s="264">
        <v>1.986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502</v>
      </c>
      <c r="AU144" s="270" t="s">
        <v>142</v>
      </c>
      <c r="AV144" s="12" t="s">
        <v>516</v>
      </c>
      <c r="AW144" s="12" t="s">
        <v>36</v>
      </c>
      <c r="AX144" s="12" t="s">
        <v>81</v>
      </c>
      <c r="AY144" s="270" t="s">
        <v>134</v>
      </c>
    </row>
    <row r="145" s="1" customFormat="1" ht="16.5" customHeight="1">
      <c r="B145" s="46"/>
      <c r="C145" s="221" t="s">
        <v>146</v>
      </c>
      <c r="D145" s="221" t="s">
        <v>137</v>
      </c>
      <c r="E145" s="222" t="s">
        <v>898</v>
      </c>
      <c r="F145" s="223" t="s">
        <v>899</v>
      </c>
      <c r="G145" s="224" t="s">
        <v>246</v>
      </c>
      <c r="H145" s="225">
        <v>0.073999999999999996</v>
      </c>
      <c r="I145" s="226"/>
      <c r="J145" s="227">
        <f>ROUND(I145*H145,2)</f>
        <v>0</v>
      </c>
      <c r="K145" s="223" t="s">
        <v>160</v>
      </c>
      <c r="L145" s="72"/>
      <c r="M145" s="228" t="s">
        <v>21</v>
      </c>
      <c r="N145" s="229" t="s">
        <v>45</v>
      </c>
      <c r="O145" s="47"/>
      <c r="P145" s="230">
        <f>O145*H145</f>
        <v>0</v>
      </c>
      <c r="Q145" s="230">
        <v>1.0525899999999999</v>
      </c>
      <c r="R145" s="230">
        <f>Q145*H145</f>
        <v>0.077891659999999988</v>
      </c>
      <c r="S145" s="230">
        <v>0</v>
      </c>
      <c r="T145" s="231">
        <f>S145*H145</f>
        <v>0</v>
      </c>
      <c r="AR145" s="24" t="s">
        <v>516</v>
      </c>
      <c r="AT145" s="24" t="s">
        <v>137</v>
      </c>
      <c r="AU145" s="24" t="s">
        <v>142</v>
      </c>
      <c r="AY145" s="24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142</v>
      </c>
      <c r="BK145" s="232">
        <f>ROUND(I145*H145,2)</f>
        <v>0</v>
      </c>
      <c r="BL145" s="24" t="s">
        <v>516</v>
      </c>
      <c r="BM145" s="24" t="s">
        <v>900</v>
      </c>
    </row>
    <row r="146" s="11" customFormat="1">
      <c r="B146" s="248"/>
      <c r="C146" s="249"/>
      <c r="D146" s="250" t="s">
        <v>502</v>
      </c>
      <c r="E146" s="259" t="s">
        <v>21</v>
      </c>
      <c r="F146" s="251" t="s">
        <v>901</v>
      </c>
      <c r="G146" s="249"/>
      <c r="H146" s="252">
        <v>0.073999999999999996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502</v>
      </c>
      <c r="AU146" s="258" t="s">
        <v>142</v>
      </c>
      <c r="AV146" s="11" t="s">
        <v>142</v>
      </c>
      <c r="AW146" s="11" t="s">
        <v>36</v>
      </c>
      <c r="AX146" s="11" t="s">
        <v>73</v>
      </c>
      <c r="AY146" s="258" t="s">
        <v>134</v>
      </c>
    </row>
    <row r="147" s="12" customFormat="1">
      <c r="B147" s="260"/>
      <c r="C147" s="261"/>
      <c r="D147" s="250" t="s">
        <v>502</v>
      </c>
      <c r="E147" s="262" t="s">
        <v>21</v>
      </c>
      <c r="F147" s="263" t="s">
        <v>843</v>
      </c>
      <c r="G147" s="261"/>
      <c r="H147" s="264">
        <v>0.073999999999999996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502</v>
      </c>
      <c r="AU147" s="270" t="s">
        <v>142</v>
      </c>
      <c r="AV147" s="12" t="s">
        <v>516</v>
      </c>
      <c r="AW147" s="12" t="s">
        <v>36</v>
      </c>
      <c r="AX147" s="12" t="s">
        <v>81</v>
      </c>
      <c r="AY147" s="270" t="s">
        <v>134</v>
      </c>
    </row>
    <row r="148" s="1" customFormat="1" ht="16.5" customHeight="1">
      <c r="B148" s="46"/>
      <c r="C148" s="221" t="s">
        <v>287</v>
      </c>
      <c r="D148" s="221" t="s">
        <v>137</v>
      </c>
      <c r="E148" s="222" t="s">
        <v>902</v>
      </c>
      <c r="F148" s="223" t="s">
        <v>903</v>
      </c>
      <c r="G148" s="224" t="s">
        <v>476</v>
      </c>
      <c r="H148" s="225">
        <v>29.728000000000002</v>
      </c>
      <c r="I148" s="226"/>
      <c r="J148" s="227">
        <f>ROUND(I148*H148,2)</f>
        <v>0</v>
      </c>
      <c r="K148" s="223" t="s">
        <v>160</v>
      </c>
      <c r="L148" s="72"/>
      <c r="M148" s="228" t="s">
        <v>21</v>
      </c>
      <c r="N148" s="229" t="s">
        <v>45</v>
      </c>
      <c r="O148" s="47"/>
      <c r="P148" s="230">
        <f>O148*H148</f>
        <v>0</v>
      </c>
      <c r="Q148" s="230">
        <v>0.00012</v>
      </c>
      <c r="R148" s="230">
        <f>Q148*H148</f>
        <v>0.0035673600000000003</v>
      </c>
      <c r="S148" s="230">
        <v>0</v>
      </c>
      <c r="T148" s="231">
        <f>S148*H148</f>
        <v>0</v>
      </c>
      <c r="AR148" s="24" t="s">
        <v>516</v>
      </c>
      <c r="AT148" s="24" t="s">
        <v>137</v>
      </c>
      <c r="AU148" s="24" t="s">
        <v>142</v>
      </c>
      <c r="AY148" s="24" t="s">
        <v>134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142</v>
      </c>
      <c r="BK148" s="232">
        <f>ROUND(I148*H148,2)</f>
        <v>0</v>
      </c>
      <c r="BL148" s="24" t="s">
        <v>516</v>
      </c>
      <c r="BM148" s="24" t="s">
        <v>904</v>
      </c>
    </row>
    <row r="149" s="11" customFormat="1">
      <c r="B149" s="248"/>
      <c r="C149" s="249"/>
      <c r="D149" s="250" t="s">
        <v>502</v>
      </c>
      <c r="E149" s="259" t="s">
        <v>21</v>
      </c>
      <c r="F149" s="251" t="s">
        <v>905</v>
      </c>
      <c r="G149" s="249"/>
      <c r="H149" s="252">
        <v>29.728000000000002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502</v>
      </c>
      <c r="AU149" s="258" t="s">
        <v>142</v>
      </c>
      <c r="AV149" s="11" t="s">
        <v>142</v>
      </c>
      <c r="AW149" s="11" t="s">
        <v>36</v>
      </c>
      <c r="AX149" s="11" t="s">
        <v>73</v>
      </c>
      <c r="AY149" s="258" t="s">
        <v>134</v>
      </c>
    </row>
    <row r="150" s="12" customFormat="1">
      <c r="B150" s="260"/>
      <c r="C150" s="261"/>
      <c r="D150" s="250" t="s">
        <v>502</v>
      </c>
      <c r="E150" s="262" t="s">
        <v>21</v>
      </c>
      <c r="F150" s="263" t="s">
        <v>843</v>
      </c>
      <c r="G150" s="261"/>
      <c r="H150" s="264">
        <v>29.728000000000002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AT150" s="270" t="s">
        <v>502</v>
      </c>
      <c r="AU150" s="270" t="s">
        <v>142</v>
      </c>
      <c r="AV150" s="12" t="s">
        <v>516</v>
      </c>
      <c r="AW150" s="12" t="s">
        <v>36</v>
      </c>
      <c r="AX150" s="12" t="s">
        <v>81</v>
      </c>
      <c r="AY150" s="270" t="s">
        <v>134</v>
      </c>
    </row>
    <row r="151" s="10" customFormat="1" ht="29.88" customHeight="1">
      <c r="B151" s="205"/>
      <c r="C151" s="206"/>
      <c r="D151" s="207" t="s">
        <v>72</v>
      </c>
      <c r="E151" s="219" t="s">
        <v>135</v>
      </c>
      <c r="F151" s="219" t="s">
        <v>906</v>
      </c>
      <c r="G151" s="206"/>
      <c r="H151" s="206"/>
      <c r="I151" s="209"/>
      <c r="J151" s="220">
        <f>BK151</f>
        <v>0</v>
      </c>
      <c r="K151" s="206"/>
      <c r="L151" s="211"/>
      <c r="M151" s="212"/>
      <c r="N151" s="213"/>
      <c r="O151" s="213"/>
      <c r="P151" s="214">
        <f>SUM(P152:P185)</f>
        <v>0</v>
      </c>
      <c r="Q151" s="213"/>
      <c r="R151" s="214">
        <f>SUM(R152:R185)</f>
        <v>0.013151799999999998</v>
      </c>
      <c r="S151" s="213"/>
      <c r="T151" s="215">
        <f>SUM(T152:T185)</f>
        <v>22.301038999999999</v>
      </c>
      <c r="AR151" s="216" t="s">
        <v>81</v>
      </c>
      <c r="AT151" s="217" t="s">
        <v>72</v>
      </c>
      <c r="AU151" s="217" t="s">
        <v>81</v>
      </c>
      <c r="AY151" s="216" t="s">
        <v>134</v>
      </c>
      <c r="BK151" s="218">
        <f>SUM(BK152:BK185)</f>
        <v>0</v>
      </c>
    </row>
    <row r="152" s="1" customFormat="1" ht="25.5" customHeight="1">
      <c r="B152" s="46"/>
      <c r="C152" s="221" t="s">
        <v>291</v>
      </c>
      <c r="D152" s="221" t="s">
        <v>137</v>
      </c>
      <c r="E152" s="222" t="s">
        <v>907</v>
      </c>
      <c r="F152" s="223" t="s">
        <v>908</v>
      </c>
      <c r="G152" s="224" t="s">
        <v>476</v>
      </c>
      <c r="H152" s="225">
        <v>74.700000000000003</v>
      </c>
      <c r="I152" s="226"/>
      <c r="J152" s="227">
        <f>ROUND(I152*H152,2)</f>
        <v>0</v>
      </c>
      <c r="K152" s="223" t="s">
        <v>160</v>
      </c>
      <c r="L152" s="72"/>
      <c r="M152" s="228" t="s">
        <v>21</v>
      </c>
      <c r="N152" s="229" t="s">
        <v>45</v>
      </c>
      <c r="O152" s="47"/>
      <c r="P152" s="230">
        <f>O152*H152</f>
        <v>0</v>
      </c>
      <c r="Q152" s="230">
        <v>0.00012999999999999999</v>
      </c>
      <c r="R152" s="230">
        <f>Q152*H152</f>
        <v>0.0097109999999999991</v>
      </c>
      <c r="S152" s="230">
        <v>0</v>
      </c>
      <c r="T152" s="231">
        <f>S152*H152</f>
        <v>0</v>
      </c>
      <c r="AR152" s="24" t="s">
        <v>516</v>
      </c>
      <c r="AT152" s="24" t="s">
        <v>137</v>
      </c>
      <c r="AU152" s="24" t="s">
        <v>142</v>
      </c>
      <c r="AY152" s="24" t="s">
        <v>134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142</v>
      </c>
      <c r="BK152" s="232">
        <f>ROUND(I152*H152,2)</f>
        <v>0</v>
      </c>
      <c r="BL152" s="24" t="s">
        <v>516</v>
      </c>
      <c r="BM152" s="24" t="s">
        <v>909</v>
      </c>
    </row>
    <row r="153" s="11" customFormat="1">
      <c r="B153" s="248"/>
      <c r="C153" s="249"/>
      <c r="D153" s="250" t="s">
        <v>502</v>
      </c>
      <c r="E153" s="259" t="s">
        <v>21</v>
      </c>
      <c r="F153" s="251" t="s">
        <v>910</v>
      </c>
      <c r="G153" s="249"/>
      <c r="H153" s="252">
        <v>74.700000000000003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502</v>
      </c>
      <c r="AU153" s="258" t="s">
        <v>142</v>
      </c>
      <c r="AV153" s="11" t="s">
        <v>142</v>
      </c>
      <c r="AW153" s="11" t="s">
        <v>36</v>
      </c>
      <c r="AX153" s="11" t="s">
        <v>73</v>
      </c>
      <c r="AY153" s="258" t="s">
        <v>134</v>
      </c>
    </row>
    <row r="154" s="12" customFormat="1">
      <c r="B154" s="260"/>
      <c r="C154" s="261"/>
      <c r="D154" s="250" t="s">
        <v>502</v>
      </c>
      <c r="E154" s="262" t="s">
        <v>21</v>
      </c>
      <c r="F154" s="263" t="s">
        <v>843</v>
      </c>
      <c r="G154" s="261"/>
      <c r="H154" s="264">
        <v>74.700000000000003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AT154" s="270" t="s">
        <v>502</v>
      </c>
      <c r="AU154" s="270" t="s">
        <v>142</v>
      </c>
      <c r="AV154" s="12" t="s">
        <v>516</v>
      </c>
      <c r="AW154" s="12" t="s">
        <v>36</v>
      </c>
      <c r="AX154" s="12" t="s">
        <v>81</v>
      </c>
      <c r="AY154" s="270" t="s">
        <v>134</v>
      </c>
    </row>
    <row r="155" s="1" customFormat="1" ht="63.75" customHeight="1">
      <c r="B155" s="46"/>
      <c r="C155" s="221" t="s">
        <v>295</v>
      </c>
      <c r="D155" s="221" t="s">
        <v>137</v>
      </c>
      <c r="E155" s="222" t="s">
        <v>911</v>
      </c>
      <c r="F155" s="223" t="s">
        <v>912</v>
      </c>
      <c r="G155" s="224" t="s">
        <v>476</v>
      </c>
      <c r="H155" s="225">
        <v>86.019999999999996</v>
      </c>
      <c r="I155" s="226"/>
      <c r="J155" s="227">
        <f>ROUND(I155*H155,2)</f>
        <v>0</v>
      </c>
      <c r="K155" s="223" t="s">
        <v>160</v>
      </c>
      <c r="L155" s="72"/>
      <c r="M155" s="228" t="s">
        <v>21</v>
      </c>
      <c r="N155" s="229" t="s">
        <v>45</v>
      </c>
      <c r="O155" s="47"/>
      <c r="P155" s="230">
        <f>O155*H155</f>
        <v>0</v>
      </c>
      <c r="Q155" s="230">
        <v>4.0000000000000003E-05</v>
      </c>
      <c r="R155" s="230">
        <f>Q155*H155</f>
        <v>0.0034407999999999999</v>
      </c>
      <c r="S155" s="230">
        <v>0</v>
      </c>
      <c r="T155" s="231">
        <f>S155*H155</f>
        <v>0</v>
      </c>
      <c r="AR155" s="24" t="s">
        <v>516</v>
      </c>
      <c r="AT155" s="24" t="s">
        <v>137</v>
      </c>
      <c r="AU155" s="24" t="s">
        <v>142</v>
      </c>
      <c r="AY155" s="24" t="s">
        <v>134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142</v>
      </c>
      <c r="BK155" s="232">
        <f>ROUND(I155*H155,2)</f>
        <v>0</v>
      </c>
      <c r="BL155" s="24" t="s">
        <v>516</v>
      </c>
      <c r="BM155" s="24" t="s">
        <v>913</v>
      </c>
    </row>
    <row r="156" s="11" customFormat="1">
      <c r="B156" s="248"/>
      <c r="C156" s="249"/>
      <c r="D156" s="250" t="s">
        <v>502</v>
      </c>
      <c r="E156" s="259" t="s">
        <v>21</v>
      </c>
      <c r="F156" s="251" t="s">
        <v>914</v>
      </c>
      <c r="G156" s="249"/>
      <c r="H156" s="252">
        <v>86.019999999999996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502</v>
      </c>
      <c r="AU156" s="258" t="s">
        <v>142</v>
      </c>
      <c r="AV156" s="11" t="s">
        <v>142</v>
      </c>
      <c r="AW156" s="11" t="s">
        <v>36</v>
      </c>
      <c r="AX156" s="11" t="s">
        <v>73</v>
      </c>
      <c r="AY156" s="258" t="s">
        <v>134</v>
      </c>
    </row>
    <row r="157" s="12" customFormat="1">
      <c r="B157" s="260"/>
      <c r="C157" s="261"/>
      <c r="D157" s="250" t="s">
        <v>502</v>
      </c>
      <c r="E157" s="262" t="s">
        <v>21</v>
      </c>
      <c r="F157" s="263" t="s">
        <v>843</v>
      </c>
      <c r="G157" s="261"/>
      <c r="H157" s="264">
        <v>86.019999999999996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502</v>
      </c>
      <c r="AU157" s="270" t="s">
        <v>142</v>
      </c>
      <c r="AV157" s="12" t="s">
        <v>516</v>
      </c>
      <c r="AW157" s="12" t="s">
        <v>36</v>
      </c>
      <c r="AX157" s="12" t="s">
        <v>81</v>
      </c>
      <c r="AY157" s="270" t="s">
        <v>134</v>
      </c>
    </row>
    <row r="158" s="1" customFormat="1" ht="25.5" customHeight="1">
      <c r="B158" s="46"/>
      <c r="C158" s="221" t="s">
        <v>299</v>
      </c>
      <c r="D158" s="221" t="s">
        <v>137</v>
      </c>
      <c r="E158" s="222" t="s">
        <v>915</v>
      </c>
      <c r="F158" s="223" t="s">
        <v>916</v>
      </c>
      <c r="G158" s="224" t="s">
        <v>476</v>
      </c>
      <c r="H158" s="225">
        <v>6.4050000000000002</v>
      </c>
      <c r="I158" s="226"/>
      <c r="J158" s="227">
        <f>ROUND(I158*H158,2)</f>
        <v>0</v>
      </c>
      <c r="K158" s="223" t="s">
        <v>160</v>
      </c>
      <c r="L158" s="72"/>
      <c r="M158" s="228" t="s">
        <v>21</v>
      </c>
      <c r="N158" s="229" t="s">
        <v>45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0.13100000000000001</v>
      </c>
      <c r="T158" s="231">
        <f>S158*H158</f>
        <v>0.83905500000000011</v>
      </c>
      <c r="AR158" s="24" t="s">
        <v>516</v>
      </c>
      <c r="AT158" s="24" t="s">
        <v>137</v>
      </c>
      <c r="AU158" s="24" t="s">
        <v>142</v>
      </c>
      <c r="AY158" s="24" t="s">
        <v>134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142</v>
      </c>
      <c r="BK158" s="232">
        <f>ROUND(I158*H158,2)</f>
        <v>0</v>
      </c>
      <c r="BL158" s="24" t="s">
        <v>516</v>
      </c>
      <c r="BM158" s="24" t="s">
        <v>917</v>
      </c>
    </row>
    <row r="159" s="11" customFormat="1">
      <c r="B159" s="248"/>
      <c r="C159" s="249"/>
      <c r="D159" s="250" t="s">
        <v>502</v>
      </c>
      <c r="E159" s="259" t="s">
        <v>21</v>
      </c>
      <c r="F159" s="251" t="s">
        <v>918</v>
      </c>
      <c r="G159" s="249"/>
      <c r="H159" s="252">
        <v>6.4050000000000002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502</v>
      </c>
      <c r="AU159" s="258" t="s">
        <v>142</v>
      </c>
      <c r="AV159" s="11" t="s">
        <v>142</v>
      </c>
      <c r="AW159" s="11" t="s">
        <v>36</v>
      </c>
      <c r="AX159" s="11" t="s">
        <v>73</v>
      </c>
      <c r="AY159" s="258" t="s">
        <v>134</v>
      </c>
    </row>
    <row r="160" s="12" customFormat="1">
      <c r="B160" s="260"/>
      <c r="C160" s="261"/>
      <c r="D160" s="250" t="s">
        <v>502</v>
      </c>
      <c r="E160" s="262" t="s">
        <v>21</v>
      </c>
      <c r="F160" s="263" t="s">
        <v>843</v>
      </c>
      <c r="G160" s="261"/>
      <c r="H160" s="264">
        <v>6.4050000000000002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AT160" s="270" t="s">
        <v>502</v>
      </c>
      <c r="AU160" s="270" t="s">
        <v>142</v>
      </c>
      <c r="AV160" s="12" t="s">
        <v>516</v>
      </c>
      <c r="AW160" s="12" t="s">
        <v>36</v>
      </c>
      <c r="AX160" s="12" t="s">
        <v>81</v>
      </c>
      <c r="AY160" s="270" t="s">
        <v>134</v>
      </c>
    </row>
    <row r="161" s="1" customFormat="1" ht="25.5" customHeight="1">
      <c r="B161" s="46"/>
      <c r="C161" s="221" t="s">
        <v>9</v>
      </c>
      <c r="D161" s="221" t="s">
        <v>137</v>
      </c>
      <c r="E161" s="222" t="s">
        <v>919</v>
      </c>
      <c r="F161" s="223" t="s">
        <v>920</v>
      </c>
      <c r="G161" s="224" t="s">
        <v>476</v>
      </c>
      <c r="H161" s="225">
        <v>53.704000000000001</v>
      </c>
      <c r="I161" s="226"/>
      <c r="J161" s="227">
        <f>ROUND(I161*H161,2)</f>
        <v>0</v>
      </c>
      <c r="K161" s="223" t="s">
        <v>160</v>
      </c>
      <c r="L161" s="72"/>
      <c r="M161" s="228" t="s">
        <v>21</v>
      </c>
      <c r="N161" s="229" t="s">
        <v>45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0.26100000000000001</v>
      </c>
      <c r="T161" s="231">
        <f>S161*H161</f>
        <v>14.016744000000001</v>
      </c>
      <c r="AR161" s="24" t="s">
        <v>516</v>
      </c>
      <c r="AT161" s="24" t="s">
        <v>137</v>
      </c>
      <c r="AU161" s="24" t="s">
        <v>142</v>
      </c>
      <c r="AY161" s="24" t="s">
        <v>134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142</v>
      </c>
      <c r="BK161" s="232">
        <f>ROUND(I161*H161,2)</f>
        <v>0</v>
      </c>
      <c r="BL161" s="24" t="s">
        <v>516</v>
      </c>
      <c r="BM161" s="24" t="s">
        <v>921</v>
      </c>
    </row>
    <row r="162" s="11" customFormat="1">
      <c r="B162" s="248"/>
      <c r="C162" s="249"/>
      <c r="D162" s="250" t="s">
        <v>502</v>
      </c>
      <c r="E162" s="259" t="s">
        <v>21</v>
      </c>
      <c r="F162" s="251" t="s">
        <v>922</v>
      </c>
      <c r="G162" s="249"/>
      <c r="H162" s="252">
        <v>57.353999999999999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502</v>
      </c>
      <c r="AU162" s="258" t="s">
        <v>142</v>
      </c>
      <c r="AV162" s="11" t="s">
        <v>142</v>
      </c>
      <c r="AW162" s="11" t="s">
        <v>36</v>
      </c>
      <c r="AX162" s="11" t="s">
        <v>73</v>
      </c>
      <c r="AY162" s="258" t="s">
        <v>134</v>
      </c>
    </row>
    <row r="163" s="11" customFormat="1">
      <c r="B163" s="248"/>
      <c r="C163" s="249"/>
      <c r="D163" s="250" t="s">
        <v>502</v>
      </c>
      <c r="E163" s="259" t="s">
        <v>21</v>
      </c>
      <c r="F163" s="251" t="s">
        <v>923</v>
      </c>
      <c r="G163" s="249"/>
      <c r="H163" s="252">
        <v>-7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502</v>
      </c>
      <c r="AU163" s="258" t="s">
        <v>142</v>
      </c>
      <c r="AV163" s="11" t="s">
        <v>142</v>
      </c>
      <c r="AW163" s="11" t="s">
        <v>36</v>
      </c>
      <c r="AX163" s="11" t="s">
        <v>73</v>
      </c>
      <c r="AY163" s="258" t="s">
        <v>134</v>
      </c>
    </row>
    <row r="164" s="11" customFormat="1">
      <c r="B164" s="248"/>
      <c r="C164" s="249"/>
      <c r="D164" s="250" t="s">
        <v>502</v>
      </c>
      <c r="E164" s="259" t="s">
        <v>21</v>
      </c>
      <c r="F164" s="251" t="s">
        <v>924</v>
      </c>
      <c r="G164" s="249"/>
      <c r="H164" s="252">
        <v>3.3500000000000001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502</v>
      </c>
      <c r="AU164" s="258" t="s">
        <v>142</v>
      </c>
      <c r="AV164" s="11" t="s">
        <v>142</v>
      </c>
      <c r="AW164" s="11" t="s">
        <v>36</v>
      </c>
      <c r="AX164" s="11" t="s">
        <v>73</v>
      </c>
      <c r="AY164" s="258" t="s">
        <v>134</v>
      </c>
    </row>
    <row r="165" s="12" customFormat="1">
      <c r="B165" s="260"/>
      <c r="C165" s="261"/>
      <c r="D165" s="250" t="s">
        <v>502</v>
      </c>
      <c r="E165" s="262" t="s">
        <v>21</v>
      </c>
      <c r="F165" s="263" t="s">
        <v>843</v>
      </c>
      <c r="G165" s="261"/>
      <c r="H165" s="264">
        <v>53.704000000000001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AT165" s="270" t="s">
        <v>502</v>
      </c>
      <c r="AU165" s="270" t="s">
        <v>142</v>
      </c>
      <c r="AV165" s="12" t="s">
        <v>516</v>
      </c>
      <c r="AW165" s="12" t="s">
        <v>36</v>
      </c>
      <c r="AX165" s="12" t="s">
        <v>81</v>
      </c>
      <c r="AY165" s="270" t="s">
        <v>134</v>
      </c>
    </row>
    <row r="166" s="1" customFormat="1" ht="25.5" customHeight="1">
      <c r="B166" s="46"/>
      <c r="C166" s="221" t="s">
        <v>314</v>
      </c>
      <c r="D166" s="221" t="s">
        <v>137</v>
      </c>
      <c r="E166" s="222" t="s">
        <v>925</v>
      </c>
      <c r="F166" s="223" t="s">
        <v>926</v>
      </c>
      <c r="G166" s="224" t="s">
        <v>891</v>
      </c>
      <c r="H166" s="225">
        <v>1.095</v>
      </c>
      <c r="I166" s="226"/>
      <c r="J166" s="227">
        <f>ROUND(I166*H166,2)</f>
        <v>0</v>
      </c>
      <c r="K166" s="223" t="s">
        <v>160</v>
      </c>
      <c r="L166" s="72"/>
      <c r="M166" s="228" t="s">
        <v>21</v>
      </c>
      <c r="N166" s="229" t="s">
        <v>45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2.2000000000000002</v>
      </c>
      <c r="T166" s="231">
        <f>S166*H166</f>
        <v>2.4090000000000003</v>
      </c>
      <c r="AR166" s="24" t="s">
        <v>516</v>
      </c>
      <c r="AT166" s="24" t="s">
        <v>137</v>
      </c>
      <c r="AU166" s="24" t="s">
        <v>142</v>
      </c>
      <c r="AY166" s="24" t="s">
        <v>134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142</v>
      </c>
      <c r="BK166" s="232">
        <f>ROUND(I166*H166,2)</f>
        <v>0</v>
      </c>
      <c r="BL166" s="24" t="s">
        <v>516</v>
      </c>
      <c r="BM166" s="24" t="s">
        <v>927</v>
      </c>
    </row>
    <row r="167" s="11" customFormat="1">
      <c r="B167" s="248"/>
      <c r="C167" s="249"/>
      <c r="D167" s="250" t="s">
        <v>502</v>
      </c>
      <c r="E167" s="259" t="s">
        <v>21</v>
      </c>
      <c r="F167" s="251" t="s">
        <v>928</v>
      </c>
      <c r="G167" s="249"/>
      <c r="H167" s="252">
        <v>1.095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502</v>
      </c>
      <c r="AU167" s="258" t="s">
        <v>142</v>
      </c>
      <c r="AV167" s="11" t="s">
        <v>142</v>
      </c>
      <c r="AW167" s="11" t="s">
        <v>36</v>
      </c>
      <c r="AX167" s="11" t="s">
        <v>73</v>
      </c>
      <c r="AY167" s="258" t="s">
        <v>134</v>
      </c>
    </row>
    <row r="168" s="12" customFormat="1">
      <c r="B168" s="260"/>
      <c r="C168" s="261"/>
      <c r="D168" s="250" t="s">
        <v>502</v>
      </c>
      <c r="E168" s="262" t="s">
        <v>21</v>
      </c>
      <c r="F168" s="263" t="s">
        <v>843</v>
      </c>
      <c r="G168" s="261"/>
      <c r="H168" s="264">
        <v>1.095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AT168" s="270" t="s">
        <v>502</v>
      </c>
      <c r="AU168" s="270" t="s">
        <v>142</v>
      </c>
      <c r="AV168" s="12" t="s">
        <v>516</v>
      </c>
      <c r="AW168" s="12" t="s">
        <v>36</v>
      </c>
      <c r="AX168" s="12" t="s">
        <v>81</v>
      </c>
      <c r="AY168" s="270" t="s">
        <v>134</v>
      </c>
    </row>
    <row r="169" s="1" customFormat="1" ht="25.5" customHeight="1">
      <c r="B169" s="46"/>
      <c r="C169" s="221" t="s">
        <v>318</v>
      </c>
      <c r="D169" s="221" t="s">
        <v>137</v>
      </c>
      <c r="E169" s="222" t="s">
        <v>929</v>
      </c>
      <c r="F169" s="223" t="s">
        <v>930</v>
      </c>
      <c r="G169" s="224" t="s">
        <v>891</v>
      </c>
      <c r="H169" s="225">
        <v>2.3010000000000002</v>
      </c>
      <c r="I169" s="226"/>
      <c r="J169" s="227">
        <f>ROUND(I169*H169,2)</f>
        <v>0</v>
      </c>
      <c r="K169" s="223" t="s">
        <v>160</v>
      </c>
      <c r="L169" s="72"/>
      <c r="M169" s="228" t="s">
        <v>21</v>
      </c>
      <c r="N169" s="229" t="s">
        <v>45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1.3999999999999999</v>
      </c>
      <c r="T169" s="231">
        <f>S169*H169</f>
        <v>3.2214</v>
      </c>
      <c r="AR169" s="24" t="s">
        <v>516</v>
      </c>
      <c r="AT169" s="24" t="s">
        <v>137</v>
      </c>
      <c r="AU169" s="24" t="s">
        <v>142</v>
      </c>
      <c r="AY169" s="24" t="s">
        <v>134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142</v>
      </c>
      <c r="BK169" s="232">
        <f>ROUND(I169*H169,2)</f>
        <v>0</v>
      </c>
      <c r="BL169" s="24" t="s">
        <v>516</v>
      </c>
      <c r="BM169" s="24" t="s">
        <v>931</v>
      </c>
    </row>
    <row r="170" s="11" customFormat="1">
      <c r="B170" s="248"/>
      <c r="C170" s="249"/>
      <c r="D170" s="250" t="s">
        <v>502</v>
      </c>
      <c r="E170" s="259" t="s">
        <v>21</v>
      </c>
      <c r="F170" s="251" t="s">
        <v>932</v>
      </c>
      <c r="G170" s="249"/>
      <c r="H170" s="252">
        <v>1.2430000000000001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502</v>
      </c>
      <c r="AU170" s="258" t="s">
        <v>142</v>
      </c>
      <c r="AV170" s="11" t="s">
        <v>142</v>
      </c>
      <c r="AW170" s="11" t="s">
        <v>36</v>
      </c>
      <c r="AX170" s="11" t="s">
        <v>73</v>
      </c>
      <c r="AY170" s="258" t="s">
        <v>134</v>
      </c>
    </row>
    <row r="171" s="11" customFormat="1">
      <c r="B171" s="248"/>
      <c r="C171" s="249"/>
      <c r="D171" s="250" t="s">
        <v>502</v>
      </c>
      <c r="E171" s="259" t="s">
        <v>21</v>
      </c>
      <c r="F171" s="251" t="s">
        <v>933</v>
      </c>
      <c r="G171" s="249"/>
      <c r="H171" s="252">
        <v>0.66000000000000003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502</v>
      </c>
      <c r="AU171" s="258" t="s">
        <v>142</v>
      </c>
      <c r="AV171" s="11" t="s">
        <v>142</v>
      </c>
      <c r="AW171" s="11" t="s">
        <v>36</v>
      </c>
      <c r="AX171" s="11" t="s">
        <v>73</v>
      </c>
      <c r="AY171" s="258" t="s">
        <v>134</v>
      </c>
    </row>
    <row r="172" s="11" customFormat="1">
      <c r="B172" s="248"/>
      <c r="C172" s="249"/>
      <c r="D172" s="250" t="s">
        <v>502</v>
      </c>
      <c r="E172" s="259" t="s">
        <v>21</v>
      </c>
      <c r="F172" s="251" t="s">
        <v>934</v>
      </c>
      <c r="G172" s="249"/>
      <c r="H172" s="252">
        <v>0.39800000000000002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502</v>
      </c>
      <c r="AU172" s="258" t="s">
        <v>142</v>
      </c>
      <c r="AV172" s="11" t="s">
        <v>142</v>
      </c>
      <c r="AW172" s="11" t="s">
        <v>36</v>
      </c>
      <c r="AX172" s="11" t="s">
        <v>73</v>
      </c>
      <c r="AY172" s="258" t="s">
        <v>134</v>
      </c>
    </row>
    <row r="173" s="12" customFormat="1">
      <c r="B173" s="260"/>
      <c r="C173" s="261"/>
      <c r="D173" s="250" t="s">
        <v>502</v>
      </c>
      <c r="E173" s="262" t="s">
        <v>21</v>
      </c>
      <c r="F173" s="263" t="s">
        <v>843</v>
      </c>
      <c r="G173" s="261"/>
      <c r="H173" s="264">
        <v>2.3010000000000002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502</v>
      </c>
      <c r="AU173" s="270" t="s">
        <v>142</v>
      </c>
      <c r="AV173" s="12" t="s">
        <v>516</v>
      </c>
      <c r="AW173" s="12" t="s">
        <v>36</v>
      </c>
      <c r="AX173" s="12" t="s">
        <v>81</v>
      </c>
      <c r="AY173" s="270" t="s">
        <v>134</v>
      </c>
    </row>
    <row r="174" s="1" customFormat="1" ht="25.5" customHeight="1">
      <c r="B174" s="46"/>
      <c r="C174" s="221" t="s">
        <v>322</v>
      </c>
      <c r="D174" s="221" t="s">
        <v>137</v>
      </c>
      <c r="E174" s="222" t="s">
        <v>935</v>
      </c>
      <c r="F174" s="223" t="s">
        <v>936</v>
      </c>
      <c r="G174" s="224" t="s">
        <v>476</v>
      </c>
      <c r="H174" s="225">
        <v>0.35999999999999999</v>
      </c>
      <c r="I174" s="226"/>
      <c r="J174" s="227">
        <f>ROUND(I174*H174,2)</f>
        <v>0</v>
      </c>
      <c r="K174" s="223" t="s">
        <v>160</v>
      </c>
      <c r="L174" s="72"/>
      <c r="M174" s="228" t="s">
        <v>21</v>
      </c>
      <c r="N174" s="229" t="s">
        <v>45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0.041000000000000002</v>
      </c>
      <c r="T174" s="231">
        <f>S174*H174</f>
        <v>0.014760000000000001</v>
      </c>
      <c r="AR174" s="24" t="s">
        <v>516</v>
      </c>
      <c r="AT174" s="24" t="s">
        <v>137</v>
      </c>
      <c r="AU174" s="24" t="s">
        <v>142</v>
      </c>
      <c r="AY174" s="24" t="s">
        <v>134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142</v>
      </c>
      <c r="BK174" s="232">
        <f>ROUND(I174*H174,2)</f>
        <v>0</v>
      </c>
      <c r="BL174" s="24" t="s">
        <v>516</v>
      </c>
      <c r="BM174" s="24" t="s">
        <v>937</v>
      </c>
    </row>
    <row r="175" s="11" customFormat="1">
      <c r="B175" s="248"/>
      <c r="C175" s="249"/>
      <c r="D175" s="250" t="s">
        <v>502</v>
      </c>
      <c r="E175" s="259" t="s">
        <v>21</v>
      </c>
      <c r="F175" s="251" t="s">
        <v>938</v>
      </c>
      <c r="G175" s="249"/>
      <c r="H175" s="252">
        <v>0.35999999999999999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502</v>
      </c>
      <c r="AU175" s="258" t="s">
        <v>142</v>
      </c>
      <c r="AV175" s="11" t="s">
        <v>142</v>
      </c>
      <c r="AW175" s="11" t="s">
        <v>36</v>
      </c>
      <c r="AX175" s="11" t="s">
        <v>73</v>
      </c>
      <c r="AY175" s="258" t="s">
        <v>134</v>
      </c>
    </row>
    <row r="176" s="12" customFormat="1">
      <c r="B176" s="260"/>
      <c r="C176" s="261"/>
      <c r="D176" s="250" t="s">
        <v>502</v>
      </c>
      <c r="E176" s="262" t="s">
        <v>21</v>
      </c>
      <c r="F176" s="263" t="s">
        <v>843</v>
      </c>
      <c r="G176" s="261"/>
      <c r="H176" s="264">
        <v>0.35999999999999999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AT176" s="270" t="s">
        <v>502</v>
      </c>
      <c r="AU176" s="270" t="s">
        <v>142</v>
      </c>
      <c r="AV176" s="12" t="s">
        <v>516</v>
      </c>
      <c r="AW176" s="12" t="s">
        <v>36</v>
      </c>
      <c r="AX176" s="12" t="s">
        <v>81</v>
      </c>
      <c r="AY176" s="270" t="s">
        <v>134</v>
      </c>
    </row>
    <row r="177" s="1" customFormat="1" ht="25.5" customHeight="1">
      <c r="B177" s="46"/>
      <c r="C177" s="221" t="s">
        <v>330</v>
      </c>
      <c r="D177" s="221" t="s">
        <v>137</v>
      </c>
      <c r="E177" s="222" t="s">
        <v>939</v>
      </c>
      <c r="F177" s="223" t="s">
        <v>940</v>
      </c>
      <c r="G177" s="224" t="s">
        <v>476</v>
      </c>
      <c r="H177" s="225">
        <v>11.359999999999999</v>
      </c>
      <c r="I177" s="226"/>
      <c r="J177" s="227">
        <f>ROUND(I177*H177,2)</f>
        <v>0</v>
      </c>
      <c r="K177" s="223" t="s">
        <v>160</v>
      </c>
      <c r="L177" s="72"/>
      <c r="M177" s="228" t="s">
        <v>21</v>
      </c>
      <c r="N177" s="229" t="s">
        <v>45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0.087999999999999995</v>
      </c>
      <c r="T177" s="231">
        <f>S177*H177</f>
        <v>0.9996799999999999</v>
      </c>
      <c r="AR177" s="24" t="s">
        <v>516</v>
      </c>
      <c r="AT177" s="24" t="s">
        <v>137</v>
      </c>
      <c r="AU177" s="24" t="s">
        <v>142</v>
      </c>
      <c r="AY177" s="24" t="s">
        <v>134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142</v>
      </c>
      <c r="BK177" s="232">
        <f>ROUND(I177*H177,2)</f>
        <v>0</v>
      </c>
      <c r="BL177" s="24" t="s">
        <v>516</v>
      </c>
      <c r="BM177" s="24" t="s">
        <v>941</v>
      </c>
    </row>
    <row r="178" s="11" customFormat="1">
      <c r="B178" s="248"/>
      <c r="C178" s="249"/>
      <c r="D178" s="250" t="s">
        <v>502</v>
      </c>
      <c r="E178" s="259" t="s">
        <v>21</v>
      </c>
      <c r="F178" s="251" t="s">
        <v>942</v>
      </c>
      <c r="G178" s="249"/>
      <c r="H178" s="252">
        <v>11.359999999999999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502</v>
      </c>
      <c r="AU178" s="258" t="s">
        <v>142</v>
      </c>
      <c r="AV178" s="11" t="s">
        <v>142</v>
      </c>
      <c r="AW178" s="11" t="s">
        <v>36</v>
      </c>
      <c r="AX178" s="11" t="s">
        <v>73</v>
      </c>
      <c r="AY178" s="258" t="s">
        <v>134</v>
      </c>
    </row>
    <row r="179" s="12" customFormat="1">
      <c r="B179" s="260"/>
      <c r="C179" s="261"/>
      <c r="D179" s="250" t="s">
        <v>502</v>
      </c>
      <c r="E179" s="262" t="s">
        <v>21</v>
      </c>
      <c r="F179" s="263" t="s">
        <v>843</v>
      </c>
      <c r="G179" s="261"/>
      <c r="H179" s="264">
        <v>11.359999999999999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AT179" s="270" t="s">
        <v>502</v>
      </c>
      <c r="AU179" s="270" t="s">
        <v>142</v>
      </c>
      <c r="AV179" s="12" t="s">
        <v>516</v>
      </c>
      <c r="AW179" s="12" t="s">
        <v>36</v>
      </c>
      <c r="AX179" s="12" t="s">
        <v>81</v>
      </c>
      <c r="AY179" s="270" t="s">
        <v>134</v>
      </c>
    </row>
    <row r="180" s="1" customFormat="1" ht="16.5" customHeight="1">
      <c r="B180" s="46"/>
      <c r="C180" s="221" t="s">
        <v>334</v>
      </c>
      <c r="D180" s="221" t="s">
        <v>137</v>
      </c>
      <c r="E180" s="222" t="s">
        <v>943</v>
      </c>
      <c r="F180" s="223" t="s">
        <v>944</v>
      </c>
      <c r="G180" s="224" t="s">
        <v>476</v>
      </c>
      <c r="H180" s="225">
        <v>2.52</v>
      </c>
      <c r="I180" s="226"/>
      <c r="J180" s="227">
        <f>ROUND(I180*H180,2)</f>
        <v>0</v>
      </c>
      <c r="K180" s="223" t="s">
        <v>21</v>
      </c>
      <c r="L180" s="72"/>
      <c r="M180" s="228" t="s">
        <v>21</v>
      </c>
      <c r="N180" s="229" t="s">
        <v>45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0.27000000000000002</v>
      </c>
      <c r="T180" s="231">
        <f>S180*H180</f>
        <v>0.6804</v>
      </c>
      <c r="AR180" s="24" t="s">
        <v>516</v>
      </c>
      <c r="AT180" s="24" t="s">
        <v>137</v>
      </c>
      <c r="AU180" s="24" t="s">
        <v>142</v>
      </c>
      <c r="AY180" s="24" t="s">
        <v>134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142</v>
      </c>
      <c r="BK180" s="232">
        <f>ROUND(I180*H180,2)</f>
        <v>0</v>
      </c>
      <c r="BL180" s="24" t="s">
        <v>516</v>
      </c>
      <c r="BM180" s="24" t="s">
        <v>945</v>
      </c>
    </row>
    <row r="181" s="11" customFormat="1">
      <c r="B181" s="248"/>
      <c r="C181" s="249"/>
      <c r="D181" s="250" t="s">
        <v>502</v>
      </c>
      <c r="E181" s="259" t="s">
        <v>21</v>
      </c>
      <c r="F181" s="251" t="s">
        <v>946</v>
      </c>
      <c r="G181" s="249"/>
      <c r="H181" s="252">
        <v>2.52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502</v>
      </c>
      <c r="AU181" s="258" t="s">
        <v>142</v>
      </c>
      <c r="AV181" s="11" t="s">
        <v>142</v>
      </c>
      <c r="AW181" s="11" t="s">
        <v>36</v>
      </c>
      <c r="AX181" s="11" t="s">
        <v>73</v>
      </c>
      <c r="AY181" s="258" t="s">
        <v>134</v>
      </c>
    </row>
    <row r="182" s="12" customFormat="1">
      <c r="B182" s="260"/>
      <c r="C182" s="261"/>
      <c r="D182" s="250" t="s">
        <v>502</v>
      </c>
      <c r="E182" s="262" t="s">
        <v>21</v>
      </c>
      <c r="F182" s="263" t="s">
        <v>843</v>
      </c>
      <c r="G182" s="261"/>
      <c r="H182" s="264">
        <v>2.52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AT182" s="270" t="s">
        <v>502</v>
      </c>
      <c r="AU182" s="270" t="s">
        <v>142</v>
      </c>
      <c r="AV182" s="12" t="s">
        <v>516</v>
      </c>
      <c r="AW182" s="12" t="s">
        <v>36</v>
      </c>
      <c r="AX182" s="12" t="s">
        <v>81</v>
      </c>
      <c r="AY182" s="270" t="s">
        <v>134</v>
      </c>
    </row>
    <row r="183" s="1" customFormat="1" ht="25.5" customHeight="1">
      <c r="B183" s="46"/>
      <c r="C183" s="221" t="s">
        <v>342</v>
      </c>
      <c r="D183" s="221" t="s">
        <v>137</v>
      </c>
      <c r="E183" s="222" t="s">
        <v>947</v>
      </c>
      <c r="F183" s="223" t="s">
        <v>948</v>
      </c>
      <c r="G183" s="224" t="s">
        <v>189</v>
      </c>
      <c r="H183" s="225">
        <v>8</v>
      </c>
      <c r="I183" s="226"/>
      <c r="J183" s="227">
        <f>ROUND(I183*H183,2)</f>
        <v>0</v>
      </c>
      <c r="K183" s="223" t="s">
        <v>160</v>
      </c>
      <c r="L183" s="72"/>
      <c r="M183" s="228" t="s">
        <v>21</v>
      </c>
      <c r="N183" s="229" t="s">
        <v>45</v>
      </c>
      <c r="O183" s="47"/>
      <c r="P183" s="230">
        <f>O183*H183</f>
        <v>0</v>
      </c>
      <c r="Q183" s="230">
        <v>0</v>
      </c>
      <c r="R183" s="230">
        <f>Q183*H183</f>
        <v>0</v>
      </c>
      <c r="S183" s="230">
        <v>0.014999999999999999</v>
      </c>
      <c r="T183" s="231">
        <f>S183*H183</f>
        <v>0.12</v>
      </c>
      <c r="AR183" s="24" t="s">
        <v>516</v>
      </c>
      <c r="AT183" s="24" t="s">
        <v>137</v>
      </c>
      <c r="AU183" s="24" t="s">
        <v>142</v>
      </c>
      <c r="AY183" s="24" t="s">
        <v>134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142</v>
      </c>
      <c r="BK183" s="232">
        <f>ROUND(I183*H183,2)</f>
        <v>0</v>
      </c>
      <c r="BL183" s="24" t="s">
        <v>516</v>
      </c>
      <c r="BM183" s="24" t="s">
        <v>949</v>
      </c>
    </row>
    <row r="184" s="11" customFormat="1">
      <c r="B184" s="248"/>
      <c r="C184" s="249"/>
      <c r="D184" s="250" t="s">
        <v>502</v>
      </c>
      <c r="E184" s="259" t="s">
        <v>21</v>
      </c>
      <c r="F184" s="251" t="s">
        <v>950</v>
      </c>
      <c r="G184" s="249"/>
      <c r="H184" s="252">
        <v>8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502</v>
      </c>
      <c r="AU184" s="258" t="s">
        <v>142</v>
      </c>
      <c r="AV184" s="11" t="s">
        <v>142</v>
      </c>
      <c r="AW184" s="11" t="s">
        <v>36</v>
      </c>
      <c r="AX184" s="11" t="s">
        <v>73</v>
      </c>
      <c r="AY184" s="258" t="s">
        <v>134</v>
      </c>
    </row>
    <row r="185" s="12" customFormat="1">
      <c r="B185" s="260"/>
      <c r="C185" s="261"/>
      <c r="D185" s="250" t="s">
        <v>502</v>
      </c>
      <c r="E185" s="262" t="s">
        <v>21</v>
      </c>
      <c r="F185" s="263" t="s">
        <v>843</v>
      </c>
      <c r="G185" s="261"/>
      <c r="H185" s="264">
        <v>8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502</v>
      </c>
      <c r="AU185" s="270" t="s">
        <v>142</v>
      </c>
      <c r="AV185" s="12" t="s">
        <v>516</v>
      </c>
      <c r="AW185" s="12" t="s">
        <v>36</v>
      </c>
      <c r="AX185" s="12" t="s">
        <v>81</v>
      </c>
      <c r="AY185" s="270" t="s">
        <v>134</v>
      </c>
    </row>
    <row r="186" s="10" customFormat="1" ht="29.88" customHeight="1">
      <c r="B186" s="205"/>
      <c r="C186" s="206"/>
      <c r="D186" s="207" t="s">
        <v>72</v>
      </c>
      <c r="E186" s="219" t="s">
        <v>951</v>
      </c>
      <c r="F186" s="219" t="s">
        <v>952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SUM(P187:P191)</f>
        <v>0</v>
      </c>
      <c r="Q186" s="213"/>
      <c r="R186" s="214">
        <f>SUM(R187:R191)</f>
        <v>0</v>
      </c>
      <c r="S186" s="213"/>
      <c r="T186" s="215">
        <f>SUM(T187:T191)</f>
        <v>0</v>
      </c>
      <c r="AR186" s="216" t="s">
        <v>81</v>
      </c>
      <c r="AT186" s="217" t="s">
        <v>72</v>
      </c>
      <c r="AU186" s="217" t="s">
        <v>81</v>
      </c>
      <c r="AY186" s="216" t="s">
        <v>134</v>
      </c>
      <c r="BK186" s="218">
        <f>SUM(BK187:BK191)</f>
        <v>0</v>
      </c>
    </row>
    <row r="187" s="1" customFormat="1" ht="38.25" customHeight="1">
      <c r="B187" s="46"/>
      <c r="C187" s="221" t="s">
        <v>364</v>
      </c>
      <c r="D187" s="221" t="s">
        <v>137</v>
      </c>
      <c r="E187" s="222" t="s">
        <v>953</v>
      </c>
      <c r="F187" s="223" t="s">
        <v>954</v>
      </c>
      <c r="G187" s="224" t="s">
        <v>246</v>
      </c>
      <c r="H187" s="225">
        <v>26.716999999999999</v>
      </c>
      <c r="I187" s="226"/>
      <c r="J187" s="227">
        <f>ROUND(I187*H187,2)</f>
        <v>0</v>
      </c>
      <c r="K187" s="223" t="s">
        <v>160</v>
      </c>
      <c r="L187" s="72"/>
      <c r="M187" s="228" t="s">
        <v>21</v>
      </c>
      <c r="N187" s="229" t="s">
        <v>45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516</v>
      </c>
      <c r="AT187" s="24" t="s">
        <v>137</v>
      </c>
      <c r="AU187" s="24" t="s">
        <v>142</v>
      </c>
      <c r="AY187" s="24" t="s">
        <v>134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142</v>
      </c>
      <c r="BK187" s="232">
        <f>ROUND(I187*H187,2)</f>
        <v>0</v>
      </c>
      <c r="BL187" s="24" t="s">
        <v>516</v>
      </c>
      <c r="BM187" s="24" t="s">
        <v>955</v>
      </c>
    </row>
    <row r="188" s="1" customFormat="1" ht="25.5" customHeight="1">
      <c r="B188" s="46"/>
      <c r="C188" s="221" t="s">
        <v>368</v>
      </c>
      <c r="D188" s="221" t="s">
        <v>137</v>
      </c>
      <c r="E188" s="222" t="s">
        <v>956</v>
      </c>
      <c r="F188" s="223" t="s">
        <v>957</v>
      </c>
      <c r="G188" s="224" t="s">
        <v>246</v>
      </c>
      <c r="H188" s="225">
        <v>26.716999999999999</v>
      </c>
      <c r="I188" s="226"/>
      <c r="J188" s="227">
        <f>ROUND(I188*H188,2)</f>
        <v>0</v>
      </c>
      <c r="K188" s="223" t="s">
        <v>160</v>
      </c>
      <c r="L188" s="72"/>
      <c r="M188" s="228" t="s">
        <v>21</v>
      </c>
      <c r="N188" s="229" t="s">
        <v>45</v>
      </c>
      <c r="O188" s="4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4" t="s">
        <v>516</v>
      </c>
      <c r="AT188" s="24" t="s">
        <v>137</v>
      </c>
      <c r="AU188" s="24" t="s">
        <v>142</v>
      </c>
      <c r="AY188" s="24" t="s">
        <v>134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142</v>
      </c>
      <c r="BK188" s="232">
        <f>ROUND(I188*H188,2)</f>
        <v>0</v>
      </c>
      <c r="BL188" s="24" t="s">
        <v>516</v>
      </c>
      <c r="BM188" s="24" t="s">
        <v>958</v>
      </c>
    </row>
    <row r="189" s="1" customFormat="1" ht="25.5" customHeight="1">
      <c r="B189" s="46"/>
      <c r="C189" s="221" t="s">
        <v>372</v>
      </c>
      <c r="D189" s="221" t="s">
        <v>137</v>
      </c>
      <c r="E189" s="222" t="s">
        <v>959</v>
      </c>
      <c r="F189" s="223" t="s">
        <v>960</v>
      </c>
      <c r="G189" s="224" t="s">
        <v>246</v>
      </c>
      <c r="H189" s="225">
        <v>293.887</v>
      </c>
      <c r="I189" s="226"/>
      <c r="J189" s="227">
        <f>ROUND(I189*H189,2)</f>
        <v>0</v>
      </c>
      <c r="K189" s="223" t="s">
        <v>160</v>
      </c>
      <c r="L189" s="72"/>
      <c r="M189" s="228" t="s">
        <v>21</v>
      </c>
      <c r="N189" s="229" t="s">
        <v>45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4" t="s">
        <v>516</v>
      </c>
      <c r="AT189" s="24" t="s">
        <v>137</v>
      </c>
      <c r="AU189" s="24" t="s">
        <v>142</v>
      </c>
      <c r="AY189" s="24" t="s">
        <v>134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142</v>
      </c>
      <c r="BK189" s="232">
        <f>ROUND(I189*H189,2)</f>
        <v>0</v>
      </c>
      <c r="BL189" s="24" t="s">
        <v>516</v>
      </c>
      <c r="BM189" s="24" t="s">
        <v>961</v>
      </c>
    </row>
    <row r="190" s="11" customFormat="1">
      <c r="B190" s="248"/>
      <c r="C190" s="249"/>
      <c r="D190" s="250" t="s">
        <v>502</v>
      </c>
      <c r="E190" s="249"/>
      <c r="F190" s="251" t="s">
        <v>962</v>
      </c>
      <c r="G190" s="249"/>
      <c r="H190" s="252">
        <v>293.887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502</v>
      </c>
      <c r="AU190" s="258" t="s">
        <v>142</v>
      </c>
      <c r="AV190" s="11" t="s">
        <v>142</v>
      </c>
      <c r="AW190" s="11" t="s">
        <v>6</v>
      </c>
      <c r="AX190" s="11" t="s">
        <v>81</v>
      </c>
      <c r="AY190" s="258" t="s">
        <v>134</v>
      </c>
    </row>
    <row r="191" s="1" customFormat="1" ht="16.5" customHeight="1">
      <c r="B191" s="46"/>
      <c r="C191" s="221" t="s">
        <v>376</v>
      </c>
      <c r="D191" s="221" t="s">
        <v>137</v>
      </c>
      <c r="E191" s="222" t="s">
        <v>963</v>
      </c>
      <c r="F191" s="223" t="s">
        <v>964</v>
      </c>
      <c r="G191" s="224" t="s">
        <v>246</v>
      </c>
      <c r="H191" s="225">
        <v>26.716999999999999</v>
      </c>
      <c r="I191" s="226"/>
      <c r="J191" s="227">
        <f>ROUND(I191*H191,2)</f>
        <v>0</v>
      </c>
      <c r="K191" s="223" t="s">
        <v>160</v>
      </c>
      <c r="L191" s="72"/>
      <c r="M191" s="228" t="s">
        <v>21</v>
      </c>
      <c r="N191" s="229" t="s">
        <v>45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516</v>
      </c>
      <c r="AT191" s="24" t="s">
        <v>137</v>
      </c>
      <c r="AU191" s="24" t="s">
        <v>142</v>
      </c>
      <c r="AY191" s="24" t="s">
        <v>134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142</v>
      </c>
      <c r="BK191" s="232">
        <f>ROUND(I191*H191,2)</f>
        <v>0</v>
      </c>
      <c r="BL191" s="24" t="s">
        <v>516</v>
      </c>
      <c r="BM191" s="24" t="s">
        <v>965</v>
      </c>
    </row>
    <row r="192" s="10" customFormat="1" ht="29.88" customHeight="1">
      <c r="B192" s="205"/>
      <c r="C192" s="206"/>
      <c r="D192" s="207" t="s">
        <v>72</v>
      </c>
      <c r="E192" s="219" t="s">
        <v>966</v>
      </c>
      <c r="F192" s="219" t="s">
        <v>967</v>
      </c>
      <c r="G192" s="206"/>
      <c r="H192" s="206"/>
      <c r="I192" s="209"/>
      <c r="J192" s="220">
        <f>BK192</f>
        <v>0</v>
      </c>
      <c r="K192" s="206"/>
      <c r="L192" s="211"/>
      <c r="M192" s="212"/>
      <c r="N192" s="213"/>
      <c r="O192" s="213"/>
      <c r="P192" s="214">
        <f>P193</f>
        <v>0</v>
      </c>
      <c r="Q192" s="213"/>
      <c r="R192" s="214">
        <f>R193</f>
        <v>0</v>
      </c>
      <c r="S192" s="213"/>
      <c r="T192" s="215">
        <f>T193</f>
        <v>0</v>
      </c>
      <c r="AR192" s="216" t="s">
        <v>81</v>
      </c>
      <c r="AT192" s="217" t="s">
        <v>72</v>
      </c>
      <c r="AU192" s="217" t="s">
        <v>81</v>
      </c>
      <c r="AY192" s="216" t="s">
        <v>134</v>
      </c>
      <c r="BK192" s="218">
        <f>BK193</f>
        <v>0</v>
      </c>
    </row>
    <row r="193" s="1" customFormat="1" ht="38.25" customHeight="1">
      <c r="B193" s="46"/>
      <c r="C193" s="221" t="s">
        <v>171</v>
      </c>
      <c r="D193" s="221" t="s">
        <v>137</v>
      </c>
      <c r="E193" s="222" t="s">
        <v>968</v>
      </c>
      <c r="F193" s="223" t="s">
        <v>969</v>
      </c>
      <c r="G193" s="224" t="s">
        <v>246</v>
      </c>
      <c r="H193" s="225">
        <v>8.0960000000000001</v>
      </c>
      <c r="I193" s="226"/>
      <c r="J193" s="227">
        <f>ROUND(I193*H193,2)</f>
        <v>0</v>
      </c>
      <c r="K193" s="223" t="s">
        <v>160</v>
      </c>
      <c r="L193" s="72"/>
      <c r="M193" s="228" t="s">
        <v>21</v>
      </c>
      <c r="N193" s="229" t="s">
        <v>45</v>
      </c>
      <c r="O193" s="4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4" t="s">
        <v>516</v>
      </c>
      <c r="AT193" s="24" t="s">
        <v>137</v>
      </c>
      <c r="AU193" s="24" t="s">
        <v>142</v>
      </c>
      <c r="AY193" s="24" t="s">
        <v>134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142</v>
      </c>
      <c r="BK193" s="232">
        <f>ROUND(I193*H193,2)</f>
        <v>0</v>
      </c>
      <c r="BL193" s="24" t="s">
        <v>516</v>
      </c>
      <c r="BM193" s="24" t="s">
        <v>970</v>
      </c>
    </row>
    <row r="194" s="10" customFormat="1" ht="37.44" customHeight="1">
      <c r="B194" s="205"/>
      <c r="C194" s="206"/>
      <c r="D194" s="207" t="s">
        <v>72</v>
      </c>
      <c r="E194" s="208" t="s">
        <v>152</v>
      </c>
      <c r="F194" s="208" t="s">
        <v>153</v>
      </c>
      <c r="G194" s="206"/>
      <c r="H194" s="206"/>
      <c r="I194" s="209"/>
      <c r="J194" s="210">
        <f>BK194</f>
        <v>0</v>
      </c>
      <c r="K194" s="206"/>
      <c r="L194" s="211"/>
      <c r="M194" s="212"/>
      <c r="N194" s="213"/>
      <c r="O194" s="213"/>
      <c r="P194" s="214">
        <f>P195+P207+P224+P244+P266+P308+P412+P421+P442+P466+P482+P511+P517</f>
        <v>0</v>
      </c>
      <c r="Q194" s="213"/>
      <c r="R194" s="214">
        <f>R195+R207+R224+R244+R266+R308+R412+R421+R442+R466+R482+R511+R517</f>
        <v>6.5171064499999991</v>
      </c>
      <c r="S194" s="213"/>
      <c r="T194" s="215">
        <f>T195+T207+T224+T244+T266+T308+T412+T421+T442+T466+T482+T511+T517</f>
        <v>4.4160085000000011</v>
      </c>
      <c r="AR194" s="216" t="s">
        <v>142</v>
      </c>
      <c r="AT194" s="217" t="s">
        <v>72</v>
      </c>
      <c r="AU194" s="217" t="s">
        <v>73</v>
      </c>
      <c r="AY194" s="216" t="s">
        <v>134</v>
      </c>
      <c r="BK194" s="218">
        <f>BK195+BK207+BK224+BK244+BK266+BK308+BK412+BK421+BK442+BK466+BK482+BK511+BK517</f>
        <v>0</v>
      </c>
    </row>
    <row r="195" s="10" customFormat="1" ht="19.92" customHeight="1">
      <c r="B195" s="205"/>
      <c r="C195" s="206"/>
      <c r="D195" s="207" t="s">
        <v>72</v>
      </c>
      <c r="E195" s="219" t="s">
        <v>971</v>
      </c>
      <c r="F195" s="219" t="s">
        <v>972</v>
      </c>
      <c r="G195" s="206"/>
      <c r="H195" s="206"/>
      <c r="I195" s="209"/>
      <c r="J195" s="220">
        <f>BK195</f>
        <v>0</v>
      </c>
      <c r="K195" s="206"/>
      <c r="L195" s="211"/>
      <c r="M195" s="212"/>
      <c r="N195" s="213"/>
      <c r="O195" s="213"/>
      <c r="P195" s="214">
        <f>SUM(P196:P206)</f>
        <v>0</v>
      </c>
      <c r="Q195" s="213"/>
      <c r="R195" s="214">
        <f>SUM(R196:R206)</f>
        <v>0.090020000000000017</v>
      </c>
      <c r="S195" s="213"/>
      <c r="T195" s="215">
        <f>SUM(T196:T206)</f>
        <v>0</v>
      </c>
      <c r="AR195" s="216" t="s">
        <v>142</v>
      </c>
      <c r="AT195" s="217" t="s">
        <v>72</v>
      </c>
      <c r="AU195" s="217" t="s">
        <v>81</v>
      </c>
      <c r="AY195" s="216" t="s">
        <v>134</v>
      </c>
      <c r="BK195" s="218">
        <f>SUM(BK196:BK206)</f>
        <v>0</v>
      </c>
    </row>
    <row r="196" s="1" customFormat="1" ht="25.5" customHeight="1">
      <c r="B196" s="46"/>
      <c r="C196" s="221" t="s">
        <v>383</v>
      </c>
      <c r="D196" s="221" t="s">
        <v>137</v>
      </c>
      <c r="E196" s="222" t="s">
        <v>973</v>
      </c>
      <c r="F196" s="223" t="s">
        <v>974</v>
      </c>
      <c r="G196" s="224" t="s">
        <v>476</v>
      </c>
      <c r="H196" s="225">
        <v>4.3200000000000003</v>
      </c>
      <c r="I196" s="226"/>
      <c r="J196" s="227">
        <f>ROUND(I196*H196,2)</f>
        <v>0</v>
      </c>
      <c r="K196" s="223" t="s">
        <v>160</v>
      </c>
      <c r="L196" s="72"/>
      <c r="M196" s="228" t="s">
        <v>21</v>
      </c>
      <c r="N196" s="229" t="s">
        <v>45</v>
      </c>
      <c r="O196" s="47"/>
      <c r="P196" s="230">
        <f>O196*H196</f>
        <v>0</v>
      </c>
      <c r="Q196" s="230">
        <v>0.0035000000000000001</v>
      </c>
      <c r="R196" s="230">
        <f>Q196*H196</f>
        <v>0.015120000000000002</v>
      </c>
      <c r="S196" s="230">
        <v>0</v>
      </c>
      <c r="T196" s="231">
        <f>S196*H196</f>
        <v>0</v>
      </c>
      <c r="AR196" s="24" t="s">
        <v>146</v>
      </c>
      <c r="AT196" s="24" t="s">
        <v>137</v>
      </c>
      <c r="AU196" s="24" t="s">
        <v>142</v>
      </c>
      <c r="AY196" s="24" t="s">
        <v>134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142</v>
      </c>
      <c r="BK196" s="232">
        <f>ROUND(I196*H196,2)</f>
        <v>0</v>
      </c>
      <c r="BL196" s="24" t="s">
        <v>146</v>
      </c>
      <c r="BM196" s="24" t="s">
        <v>975</v>
      </c>
    </row>
    <row r="197" s="11" customFormat="1">
      <c r="B197" s="248"/>
      <c r="C197" s="249"/>
      <c r="D197" s="250" t="s">
        <v>502</v>
      </c>
      <c r="E197" s="259" t="s">
        <v>21</v>
      </c>
      <c r="F197" s="251" t="s">
        <v>976</v>
      </c>
      <c r="G197" s="249"/>
      <c r="H197" s="252">
        <v>4.3200000000000003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502</v>
      </c>
      <c r="AU197" s="258" t="s">
        <v>142</v>
      </c>
      <c r="AV197" s="11" t="s">
        <v>142</v>
      </c>
      <c r="AW197" s="11" t="s">
        <v>36</v>
      </c>
      <c r="AX197" s="11" t="s">
        <v>73</v>
      </c>
      <c r="AY197" s="258" t="s">
        <v>134</v>
      </c>
    </row>
    <row r="198" s="12" customFormat="1">
      <c r="B198" s="260"/>
      <c r="C198" s="261"/>
      <c r="D198" s="250" t="s">
        <v>502</v>
      </c>
      <c r="E198" s="262" t="s">
        <v>21</v>
      </c>
      <c r="F198" s="263" t="s">
        <v>843</v>
      </c>
      <c r="G198" s="261"/>
      <c r="H198" s="264">
        <v>4.3200000000000003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AT198" s="270" t="s">
        <v>502</v>
      </c>
      <c r="AU198" s="270" t="s">
        <v>142</v>
      </c>
      <c r="AV198" s="12" t="s">
        <v>516</v>
      </c>
      <c r="AW198" s="12" t="s">
        <v>36</v>
      </c>
      <c r="AX198" s="12" t="s">
        <v>81</v>
      </c>
      <c r="AY198" s="270" t="s">
        <v>134</v>
      </c>
    </row>
    <row r="199" s="1" customFormat="1" ht="25.5" customHeight="1">
      <c r="B199" s="46"/>
      <c r="C199" s="221" t="s">
        <v>579</v>
      </c>
      <c r="D199" s="221" t="s">
        <v>137</v>
      </c>
      <c r="E199" s="222" t="s">
        <v>977</v>
      </c>
      <c r="F199" s="223" t="s">
        <v>978</v>
      </c>
      <c r="G199" s="224" t="s">
        <v>476</v>
      </c>
      <c r="H199" s="225">
        <v>8.5</v>
      </c>
      <c r="I199" s="226"/>
      <c r="J199" s="227">
        <f>ROUND(I199*H199,2)</f>
        <v>0</v>
      </c>
      <c r="K199" s="223" t="s">
        <v>160</v>
      </c>
      <c r="L199" s="72"/>
      <c r="M199" s="228" t="s">
        <v>21</v>
      </c>
      <c r="N199" s="229" t="s">
        <v>45</v>
      </c>
      <c r="O199" s="47"/>
      <c r="P199" s="230">
        <f>O199*H199</f>
        <v>0</v>
      </c>
      <c r="Q199" s="230">
        <v>0.0035000000000000001</v>
      </c>
      <c r="R199" s="230">
        <f>Q199*H199</f>
        <v>0.029750000000000002</v>
      </c>
      <c r="S199" s="230">
        <v>0</v>
      </c>
      <c r="T199" s="231">
        <f>S199*H199</f>
        <v>0</v>
      </c>
      <c r="AR199" s="24" t="s">
        <v>146</v>
      </c>
      <c r="AT199" s="24" t="s">
        <v>137</v>
      </c>
      <c r="AU199" s="24" t="s">
        <v>142</v>
      </c>
      <c r="AY199" s="24" t="s">
        <v>134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142</v>
      </c>
      <c r="BK199" s="232">
        <f>ROUND(I199*H199,2)</f>
        <v>0</v>
      </c>
      <c r="BL199" s="24" t="s">
        <v>146</v>
      </c>
      <c r="BM199" s="24" t="s">
        <v>979</v>
      </c>
    </row>
    <row r="200" s="11" customFormat="1">
      <c r="B200" s="248"/>
      <c r="C200" s="249"/>
      <c r="D200" s="250" t="s">
        <v>502</v>
      </c>
      <c r="E200" s="259" t="s">
        <v>21</v>
      </c>
      <c r="F200" s="251" t="s">
        <v>980</v>
      </c>
      <c r="G200" s="249"/>
      <c r="H200" s="252">
        <v>2.1000000000000001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502</v>
      </c>
      <c r="AU200" s="258" t="s">
        <v>142</v>
      </c>
      <c r="AV200" s="11" t="s">
        <v>142</v>
      </c>
      <c r="AW200" s="11" t="s">
        <v>36</v>
      </c>
      <c r="AX200" s="11" t="s">
        <v>73</v>
      </c>
      <c r="AY200" s="258" t="s">
        <v>134</v>
      </c>
    </row>
    <row r="201" s="11" customFormat="1">
      <c r="B201" s="248"/>
      <c r="C201" s="249"/>
      <c r="D201" s="250" t="s">
        <v>502</v>
      </c>
      <c r="E201" s="259" t="s">
        <v>21</v>
      </c>
      <c r="F201" s="251" t="s">
        <v>981</v>
      </c>
      <c r="G201" s="249"/>
      <c r="H201" s="252">
        <v>6.4000000000000004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502</v>
      </c>
      <c r="AU201" s="258" t="s">
        <v>142</v>
      </c>
      <c r="AV201" s="11" t="s">
        <v>142</v>
      </c>
      <c r="AW201" s="11" t="s">
        <v>36</v>
      </c>
      <c r="AX201" s="11" t="s">
        <v>73</v>
      </c>
      <c r="AY201" s="258" t="s">
        <v>134</v>
      </c>
    </row>
    <row r="202" s="12" customFormat="1">
      <c r="B202" s="260"/>
      <c r="C202" s="261"/>
      <c r="D202" s="250" t="s">
        <v>502</v>
      </c>
      <c r="E202" s="262" t="s">
        <v>21</v>
      </c>
      <c r="F202" s="263" t="s">
        <v>843</v>
      </c>
      <c r="G202" s="261"/>
      <c r="H202" s="264">
        <v>8.5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AT202" s="270" t="s">
        <v>502</v>
      </c>
      <c r="AU202" s="270" t="s">
        <v>142</v>
      </c>
      <c r="AV202" s="12" t="s">
        <v>516</v>
      </c>
      <c r="AW202" s="12" t="s">
        <v>36</v>
      </c>
      <c r="AX202" s="12" t="s">
        <v>81</v>
      </c>
      <c r="AY202" s="270" t="s">
        <v>134</v>
      </c>
    </row>
    <row r="203" s="1" customFormat="1" ht="16.5" customHeight="1">
      <c r="B203" s="46"/>
      <c r="C203" s="221" t="s">
        <v>387</v>
      </c>
      <c r="D203" s="221" t="s">
        <v>137</v>
      </c>
      <c r="E203" s="222" t="s">
        <v>982</v>
      </c>
      <c r="F203" s="223" t="s">
        <v>983</v>
      </c>
      <c r="G203" s="224" t="s">
        <v>476</v>
      </c>
      <c r="H203" s="225">
        <v>12.9</v>
      </c>
      <c r="I203" s="226"/>
      <c r="J203" s="227">
        <f>ROUND(I203*H203,2)</f>
        <v>0</v>
      </c>
      <c r="K203" s="223" t="s">
        <v>21</v>
      </c>
      <c r="L203" s="72"/>
      <c r="M203" s="228" t="s">
        <v>21</v>
      </c>
      <c r="N203" s="229" t="s">
        <v>45</v>
      </c>
      <c r="O203" s="47"/>
      <c r="P203" s="230">
        <f>O203*H203</f>
        <v>0</v>
      </c>
      <c r="Q203" s="230">
        <v>0.0035000000000000001</v>
      </c>
      <c r="R203" s="230">
        <f>Q203*H203</f>
        <v>0.045150000000000003</v>
      </c>
      <c r="S203" s="230">
        <v>0</v>
      </c>
      <c r="T203" s="231">
        <f>S203*H203</f>
        <v>0</v>
      </c>
      <c r="AR203" s="24" t="s">
        <v>146</v>
      </c>
      <c r="AT203" s="24" t="s">
        <v>137</v>
      </c>
      <c r="AU203" s="24" t="s">
        <v>142</v>
      </c>
      <c r="AY203" s="24" t="s">
        <v>134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142</v>
      </c>
      <c r="BK203" s="232">
        <f>ROUND(I203*H203,2)</f>
        <v>0</v>
      </c>
      <c r="BL203" s="24" t="s">
        <v>146</v>
      </c>
      <c r="BM203" s="24" t="s">
        <v>984</v>
      </c>
    </row>
    <row r="204" s="11" customFormat="1">
      <c r="B204" s="248"/>
      <c r="C204" s="249"/>
      <c r="D204" s="250" t="s">
        <v>502</v>
      </c>
      <c r="E204" s="259" t="s">
        <v>21</v>
      </c>
      <c r="F204" s="251" t="s">
        <v>985</v>
      </c>
      <c r="G204" s="249"/>
      <c r="H204" s="252">
        <v>12.9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502</v>
      </c>
      <c r="AU204" s="258" t="s">
        <v>142</v>
      </c>
      <c r="AV204" s="11" t="s">
        <v>142</v>
      </c>
      <c r="AW204" s="11" t="s">
        <v>36</v>
      </c>
      <c r="AX204" s="11" t="s">
        <v>73</v>
      </c>
      <c r="AY204" s="258" t="s">
        <v>134</v>
      </c>
    </row>
    <row r="205" s="12" customFormat="1">
      <c r="B205" s="260"/>
      <c r="C205" s="261"/>
      <c r="D205" s="250" t="s">
        <v>502</v>
      </c>
      <c r="E205" s="262" t="s">
        <v>21</v>
      </c>
      <c r="F205" s="263" t="s">
        <v>843</v>
      </c>
      <c r="G205" s="261"/>
      <c r="H205" s="264">
        <v>12.9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AT205" s="270" t="s">
        <v>502</v>
      </c>
      <c r="AU205" s="270" t="s">
        <v>142</v>
      </c>
      <c r="AV205" s="12" t="s">
        <v>516</v>
      </c>
      <c r="AW205" s="12" t="s">
        <v>36</v>
      </c>
      <c r="AX205" s="12" t="s">
        <v>81</v>
      </c>
      <c r="AY205" s="270" t="s">
        <v>134</v>
      </c>
    </row>
    <row r="206" s="1" customFormat="1" ht="38.25" customHeight="1">
      <c r="B206" s="46"/>
      <c r="C206" s="221" t="s">
        <v>391</v>
      </c>
      <c r="D206" s="221" t="s">
        <v>137</v>
      </c>
      <c r="E206" s="222" t="s">
        <v>986</v>
      </c>
      <c r="F206" s="223" t="s">
        <v>987</v>
      </c>
      <c r="G206" s="224" t="s">
        <v>193</v>
      </c>
      <c r="H206" s="243"/>
      <c r="I206" s="226"/>
      <c r="J206" s="227">
        <f>ROUND(I206*H206,2)</f>
        <v>0</v>
      </c>
      <c r="K206" s="223" t="s">
        <v>160</v>
      </c>
      <c r="L206" s="72"/>
      <c r="M206" s="228" t="s">
        <v>21</v>
      </c>
      <c r="N206" s="229" t="s">
        <v>45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4" t="s">
        <v>146</v>
      </c>
      <c r="AT206" s="24" t="s">
        <v>137</v>
      </c>
      <c r="AU206" s="24" t="s">
        <v>142</v>
      </c>
      <c r="AY206" s="24" t="s">
        <v>134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142</v>
      </c>
      <c r="BK206" s="232">
        <f>ROUND(I206*H206,2)</f>
        <v>0</v>
      </c>
      <c r="BL206" s="24" t="s">
        <v>146</v>
      </c>
      <c r="BM206" s="24" t="s">
        <v>988</v>
      </c>
    </row>
    <row r="207" s="10" customFormat="1" ht="29.88" customHeight="1">
      <c r="B207" s="205"/>
      <c r="C207" s="206"/>
      <c r="D207" s="207" t="s">
        <v>72</v>
      </c>
      <c r="E207" s="219" t="s">
        <v>154</v>
      </c>
      <c r="F207" s="219" t="s">
        <v>155</v>
      </c>
      <c r="G207" s="206"/>
      <c r="H207" s="206"/>
      <c r="I207" s="209"/>
      <c r="J207" s="220">
        <f>BK207</f>
        <v>0</v>
      </c>
      <c r="K207" s="206"/>
      <c r="L207" s="211"/>
      <c r="M207" s="212"/>
      <c r="N207" s="213"/>
      <c r="O207" s="213"/>
      <c r="P207" s="214">
        <f>SUM(P208:P223)</f>
        <v>0</v>
      </c>
      <c r="Q207" s="213"/>
      <c r="R207" s="214">
        <f>SUM(R208:R223)</f>
        <v>0.50951360000000001</v>
      </c>
      <c r="S207" s="213"/>
      <c r="T207" s="215">
        <f>SUM(T208:T223)</f>
        <v>0</v>
      </c>
      <c r="AR207" s="216" t="s">
        <v>142</v>
      </c>
      <c r="AT207" s="217" t="s">
        <v>72</v>
      </c>
      <c r="AU207" s="217" t="s">
        <v>81</v>
      </c>
      <c r="AY207" s="216" t="s">
        <v>134</v>
      </c>
      <c r="BK207" s="218">
        <f>SUM(BK208:BK223)</f>
        <v>0</v>
      </c>
    </row>
    <row r="208" s="1" customFormat="1" ht="25.5" customHeight="1">
      <c r="B208" s="46"/>
      <c r="C208" s="221" t="s">
        <v>720</v>
      </c>
      <c r="D208" s="221" t="s">
        <v>137</v>
      </c>
      <c r="E208" s="222" t="s">
        <v>989</v>
      </c>
      <c r="F208" s="223" t="s">
        <v>990</v>
      </c>
      <c r="G208" s="224" t="s">
        <v>476</v>
      </c>
      <c r="H208" s="225">
        <v>65.900000000000006</v>
      </c>
      <c r="I208" s="226"/>
      <c r="J208" s="227">
        <f>ROUND(I208*H208,2)</f>
        <v>0</v>
      </c>
      <c r="K208" s="223" t="s">
        <v>160</v>
      </c>
      <c r="L208" s="72"/>
      <c r="M208" s="228" t="s">
        <v>21</v>
      </c>
      <c r="N208" s="229" t="s">
        <v>45</v>
      </c>
      <c r="O208" s="47"/>
      <c r="P208" s="230">
        <f>O208*H208</f>
        <v>0</v>
      </c>
      <c r="Q208" s="230">
        <v>0.00029999999999999997</v>
      </c>
      <c r="R208" s="230">
        <f>Q208*H208</f>
        <v>0.019769999999999999</v>
      </c>
      <c r="S208" s="230">
        <v>0</v>
      </c>
      <c r="T208" s="231">
        <f>S208*H208</f>
        <v>0</v>
      </c>
      <c r="AR208" s="24" t="s">
        <v>146</v>
      </c>
      <c r="AT208" s="24" t="s">
        <v>137</v>
      </c>
      <c r="AU208" s="24" t="s">
        <v>142</v>
      </c>
      <c r="AY208" s="24" t="s">
        <v>134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142</v>
      </c>
      <c r="BK208" s="232">
        <f>ROUND(I208*H208,2)</f>
        <v>0</v>
      </c>
      <c r="BL208" s="24" t="s">
        <v>146</v>
      </c>
      <c r="BM208" s="24" t="s">
        <v>991</v>
      </c>
    </row>
    <row r="209" s="11" customFormat="1">
      <c r="B209" s="248"/>
      <c r="C209" s="249"/>
      <c r="D209" s="250" t="s">
        <v>502</v>
      </c>
      <c r="E209" s="259" t="s">
        <v>21</v>
      </c>
      <c r="F209" s="251" t="s">
        <v>992</v>
      </c>
      <c r="G209" s="249"/>
      <c r="H209" s="252">
        <v>65.900000000000006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502</v>
      </c>
      <c r="AU209" s="258" t="s">
        <v>142</v>
      </c>
      <c r="AV209" s="11" t="s">
        <v>142</v>
      </c>
      <c r="AW209" s="11" t="s">
        <v>36</v>
      </c>
      <c r="AX209" s="11" t="s">
        <v>73</v>
      </c>
      <c r="AY209" s="258" t="s">
        <v>134</v>
      </c>
    </row>
    <row r="210" s="12" customFormat="1">
      <c r="B210" s="260"/>
      <c r="C210" s="261"/>
      <c r="D210" s="250" t="s">
        <v>502</v>
      </c>
      <c r="E210" s="262" t="s">
        <v>21</v>
      </c>
      <c r="F210" s="263" t="s">
        <v>843</v>
      </c>
      <c r="G210" s="261"/>
      <c r="H210" s="264">
        <v>65.900000000000006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502</v>
      </c>
      <c r="AU210" s="270" t="s">
        <v>142</v>
      </c>
      <c r="AV210" s="12" t="s">
        <v>516</v>
      </c>
      <c r="AW210" s="12" t="s">
        <v>36</v>
      </c>
      <c r="AX210" s="12" t="s">
        <v>81</v>
      </c>
      <c r="AY210" s="270" t="s">
        <v>134</v>
      </c>
    </row>
    <row r="211" s="1" customFormat="1" ht="25.5" customHeight="1">
      <c r="B211" s="46"/>
      <c r="C211" s="233" t="s">
        <v>724</v>
      </c>
      <c r="D211" s="233" t="s">
        <v>167</v>
      </c>
      <c r="E211" s="234" t="s">
        <v>993</v>
      </c>
      <c r="F211" s="235" t="s">
        <v>994</v>
      </c>
      <c r="G211" s="236" t="s">
        <v>476</v>
      </c>
      <c r="H211" s="237">
        <v>131.80000000000001</v>
      </c>
      <c r="I211" s="238"/>
      <c r="J211" s="239">
        <f>ROUND(I211*H211,2)</f>
        <v>0</v>
      </c>
      <c r="K211" s="235" t="s">
        <v>160</v>
      </c>
      <c r="L211" s="240"/>
      <c r="M211" s="241" t="s">
        <v>21</v>
      </c>
      <c r="N211" s="242" t="s">
        <v>45</v>
      </c>
      <c r="O211" s="47"/>
      <c r="P211" s="230">
        <f>O211*H211</f>
        <v>0</v>
      </c>
      <c r="Q211" s="230">
        <v>0.0033600000000000001</v>
      </c>
      <c r="R211" s="230">
        <f>Q211*H211</f>
        <v>0.44284800000000007</v>
      </c>
      <c r="S211" s="230">
        <v>0</v>
      </c>
      <c r="T211" s="231">
        <f>S211*H211</f>
        <v>0</v>
      </c>
      <c r="AR211" s="24" t="s">
        <v>171</v>
      </c>
      <c r="AT211" s="24" t="s">
        <v>167</v>
      </c>
      <c r="AU211" s="24" t="s">
        <v>142</v>
      </c>
      <c r="AY211" s="24" t="s">
        <v>134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142</v>
      </c>
      <c r="BK211" s="232">
        <f>ROUND(I211*H211,2)</f>
        <v>0</v>
      </c>
      <c r="BL211" s="24" t="s">
        <v>146</v>
      </c>
      <c r="BM211" s="24" t="s">
        <v>995</v>
      </c>
    </row>
    <row r="212" s="11" customFormat="1">
      <c r="B212" s="248"/>
      <c r="C212" s="249"/>
      <c r="D212" s="250" t="s">
        <v>502</v>
      </c>
      <c r="E212" s="259" t="s">
        <v>21</v>
      </c>
      <c r="F212" s="251" t="s">
        <v>996</v>
      </c>
      <c r="G212" s="249"/>
      <c r="H212" s="252">
        <v>131.80000000000001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502</v>
      </c>
      <c r="AU212" s="258" t="s">
        <v>142</v>
      </c>
      <c r="AV212" s="11" t="s">
        <v>142</v>
      </c>
      <c r="AW212" s="11" t="s">
        <v>36</v>
      </c>
      <c r="AX212" s="11" t="s">
        <v>73</v>
      </c>
      <c r="AY212" s="258" t="s">
        <v>134</v>
      </c>
    </row>
    <row r="213" s="12" customFormat="1">
      <c r="B213" s="260"/>
      <c r="C213" s="261"/>
      <c r="D213" s="250" t="s">
        <v>502</v>
      </c>
      <c r="E213" s="262" t="s">
        <v>21</v>
      </c>
      <c r="F213" s="263" t="s">
        <v>843</v>
      </c>
      <c r="G213" s="261"/>
      <c r="H213" s="264">
        <v>131.80000000000001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AT213" s="270" t="s">
        <v>502</v>
      </c>
      <c r="AU213" s="270" t="s">
        <v>142</v>
      </c>
      <c r="AV213" s="12" t="s">
        <v>516</v>
      </c>
      <c r="AW213" s="12" t="s">
        <v>36</v>
      </c>
      <c r="AX213" s="12" t="s">
        <v>81</v>
      </c>
      <c r="AY213" s="270" t="s">
        <v>134</v>
      </c>
    </row>
    <row r="214" s="1" customFormat="1" ht="25.5" customHeight="1">
      <c r="B214" s="46"/>
      <c r="C214" s="221" t="s">
        <v>415</v>
      </c>
      <c r="D214" s="221" t="s">
        <v>137</v>
      </c>
      <c r="E214" s="222" t="s">
        <v>997</v>
      </c>
      <c r="F214" s="223" t="s">
        <v>998</v>
      </c>
      <c r="G214" s="224" t="s">
        <v>476</v>
      </c>
      <c r="H214" s="225">
        <v>27.024999999999999</v>
      </c>
      <c r="I214" s="226"/>
      <c r="J214" s="227">
        <f>ROUND(I214*H214,2)</f>
        <v>0</v>
      </c>
      <c r="K214" s="223" t="s">
        <v>160</v>
      </c>
      <c r="L214" s="72"/>
      <c r="M214" s="228" t="s">
        <v>21</v>
      </c>
      <c r="N214" s="229" t="s">
        <v>45</v>
      </c>
      <c r="O214" s="47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4" t="s">
        <v>146</v>
      </c>
      <c r="AT214" s="24" t="s">
        <v>137</v>
      </c>
      <c r="AU214" s="24" t="s">
        <v>142</v>
      </c>
      <c r="AY214" s="24" t="s">
        <v>134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142</v>
      </c>
      <c r="BK214" s="232">
        <f>ROUND(I214*H214,2)</f>
        <v>0</v>
      </c>
      <c r="BL214" s="24" t="s">
        <v>146</v>
      </c>
      <c r="BM214" s="24" t="s">
        <v>999</v>
      </c>
    </row>
    <row r="215" s="11" customFormat="1">
      <c r="B215" s="248"/>
      <c r="C215" s="249"/>
      <c r="D215" s="250" t="s">
        <v>502</v>
      </c>
      <c r="E215" s="259" t="s">
        <v>21</v>
      </c>
      <c r="F215" s="251" t="s">
        <v>1000</v>
      </c>
      <c r="G215" s="249"/>
      <c r="H215" s="252">
        <v>27.024999999999999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502</v>
      </c>
      <c r="AU215" s="258" t="s">
        <v>142</v>
      </c>
      <c r="AV215" s="11" t="s">
        <v>142</v>
      </c>
      <c r="AW215" s="11" t="s">
        <v>36</v>
      </c>
      <c r="AX215" s="11" t="s">
        <v>73</v>
      </c>
      <c r="AY215" s="258" t="s">
        <v>134</v>
      </c>
    </row>
    <row r="216" s="12" customFormat="1">
      <c r="B216" s="260"/>
      <c r="C216" s="261"/>
      <c r="D216" s="250" t="s">
        <v>502</v>
      </c>
      <c r="E216" s="262" t="s">
        <v>21</v>
      </c>
      <c r="F216" s="263" t="s">
        <v>843</v>
      </c>
      <c r="G216" s="261"/>
      <c r="H216" s="264">
        <v>27.024999999999999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AT216" s="270" t="s">
        <v>502</v>
      </c>
      <c r="AU216" s="270" t="s">
        <v>142</v>
      </c>
      <c r="AV216" s="12" t="s">
        <v>516</v>
      </c>
      <c r="AW216" s="12" t="s">
        <v>36</v>
      </c>
      <c r="AX216" s="12" t="s">
        <v>81</v>
      </c>
      <c r="AY216" s="270" t="s">
        <v>134</v>
      </c>
    </row>
    <row r="217" s="1" customFormat="1" ht="16.5" customHeight="1">
      <c r="B217" s="46"/>
      <c r="C217" s="233" t="s">
        <v>421</v>
      </c>
      <c r="D217" s="233" t="s">
        <v>167</v>
      </c>
      <c r="E217" s="234" t="s">
        <v>1001</v>
      </c>
      <c r="F217" s="235" t="s">
        <v>1002</v>
      </c>
      <c r="G217" s="236" t="s">
        <v>476</v>
      </c>
      <c r="H217" s="237">
        <v>27.565999999999999</v>
      </c>
      <c r="I217" s="238"/>
      <c r="J217" s="239">
        <f>ROUND(I217*H217,2)</f>
        <v>0</v>
      </c>
      <c r="K217" s="235" t="s">
        <v>160</v>
      </c>
      <c r="L217" s="240"/>
      <c r="M217" s="241" t="s">
        <v>21</v>
      </c>
      <c r="N217" s="242" t="s">
        <v>45</v>
      </c>
      <c r="O217" s="47"/>
      <c r="P217" s="230">
        <f>O217*H217</f>
        <v>0</v>
      </c>
      <c r="Q217" s="230">
        <v>0.0016900000000000001</v>
      </c>
      <c r="R217" s="230">
        <f>Q217*H217</f>
        <v>0.046586540000000003</v>
      </c>
      <c r="S217" s="230">
        <v>0</v>
      </c>
      <c r="T217" s="231">
        <f>S217*H217</f>
        <v>0</v>
      </c>
      <c r="AR217" s="24" t="s">
        <v>171</v>
      </c>
      <c r="AT217" s="24" t="s">
        <v>167</v>
      </c>
      <c r="AU217" s="24" t="s">
        <v>142</v>
      </c>
      <c r="AY217" s="24" t="s">
        <v>134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142</v>
      </c>
      <c r="BK217" s="232">
        <f>ROUND(I217*H217,2)</f>
        <v>0</v>
      </c>
      <c r="BL217" s="24" t="s">
        <v>146</v>
      </c>
      <c r="BM217" s="24" t="s">
        <v>1003</v>
      </c>
    </row>
    <row r="218" s="11" customFormat="1">
      <c r="B218" s="248"/>
      <c r="C218" s="249"/>
      <c r="D218" s="250" t="s">
        <v>502</v>
      </c>
      <c r="E218" s="249"/>
      <c r="F218" s="251" t="s">
        <v>1004</v>
      </c>
      <c r="G218" s="249"/>
      <c r="H218" s="252">
        <v>27.565999999999999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502</v>
      </c>
      <c r="AU218" s="258" t="s">
        <v>142</v>
      </c>
      <c r="AV218" s="11" t="s">
        <v>142</v>
      </c>
      <c r="AW218" s="11" t="s">
        <v>6</v>
      </c>
      <c r="AX218" s="11" t="s">
        <v>81</v>
      </c>
      <c r="AY218" s="258" t="s">
        <v>134</v>
      </c>
    </row>
    <row r="219" s="1" customFormat="1" ht="16.5" customHeight="1">
      <c r="B219" s="46"/>
      <c r="C219" s="221" t="s">
        <v>1005</v>
      </c>
      <c r="D219" s="221" t="s">
        <v>137</v>
      </c>
      <c r="E219" s="222" t="s">
        <v>1006</v>
      </c>
      <c r="F219" s="223" t="s">
        <v>1007</v>
      </c>
      <c r="G219" s="224" t="s">
        <v>159</v>
      </c>
      <c r="H219" s="225">
        <v>15.15</v>
      </c>
      <c r="I219" s="226"/>
      <c r="J219" s="227">
        <f>ROUND(I219*H219,2)</f>
        <v>0</v>
      </c>
      <c r="K219" s="223" t="s">
        <v>160</v>
      </c>
      <c r="L219" s="72"/>
      <c r="M219" s="228" t="s">
        <v>21</v>
      </c>
      <c r="N219" s="229" t="s">
        <v>45</v>
      </c>
      <c r="O219" s="4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4" t="s">
        <v>146</v>
      </c>
      <c r="AT219" s="24" t="s">
        <v>137</v>
      </c>
      <c r="AU219" s="24" t="s">
        <v>142</v>
      </c>
      <c r="AY219" s="24" t="s">
        <v>134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142</v>
      </c>
      <c r="BK219" s="232">
        <f>ROUND(I219*H219,2)</f>
        <v>0</v>
      </c>
      <c r="BL219" s="24" t="s">
        <v>146</v>
      </c>
      <c r="BM219" s="24" t="s">
        <v>1008</v>
      </c>
    </row>
    <row r="220" s="11" customFormat="1">
      <c r="B220" s="248"/>
      <c r="C220" s="249"/>
      <c r="D220" s="250" t="s">
        <v>502</v>
      </c>
      <c r="E220" s="259" t="s">
        <v>21</v>
      </c>
      <c r="F220" s="251" t="s">
        <v>1009</v>
      </c>
      <c r="G220" s="249"/>
      <c r="H220" s="252">
        <v>15.15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502</v>
      </c>
      <c r="AU220" s="258" t="s">
        <v>142</v>
      </c>
      <c r="AV220" s="11" t="s">
        <v>142</v>
      </c>
      <c r="AW220" s="11" t="s">
        <v>36</v>
      </c>
      <c r="AX220" s="11" t="s">
        <v>73</v>
      </c>
      <c r="AY220" s="258" t="s">
        <v>134</v>
      </c>
    </row>
    <row r="221" s="12" customFormat="1">
      <c r="B221" s="260"/>
      <c r="C221" s="261"/>
      <c r="D221" s="250" t="s">
        <v>502</v>
      </c>
      <c r="E221" s="262" t="s">
        <v>21</v>
      </c>
      <c r="F221" s="263" t="s">
        <v>843</v>
      </c>
      <c r="G221" s="261"/>
      <c r="H221" s="264">
        <v>15.15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AT221" s="270" t="s">
        <v>502</v>
      </c>
      <c r="AU221" s="270" t="s">
        <v>142</v>
      </c>
      <c r="AV221" s="12" t="s">
        <v>516</v>
      </c>
      <c r="AW221" s="12" t="s">
        <v>36</v>
      </c>
      <c r="AX221" s="12" t="s">
        <v>81</v>
      </c>
      <c r="AY221" s="270" t="s">
        <v>134</v>
      </c>
    </row>
    <row r="222" s="1" customFormat="1" ht="16.5" customHeight="1">
      <c r="B222" s="46"/>
      <c r="C222" s="233" t="s">
        <v>433</v>
      </c>
      <c r="D222" s="233" t="s">
        <v>167</v>
      </c>
      <c r="E222" s="234" t="s">
        <v>1010</v>
      </c>
      <c r="F222" s="235" t="s">
        <v>1011</v>
      </c>
      <c r="G222" s="236" t="s">
        <v>159</v>
      </c>
      <c r="H222" s="237">
        <v>15.452999999999999</v>
      </c>
      <c r="I222" s="238"/>
      <c r="J222" s="239">
        <f>ROUND(I222*H222,2)</f>
        <v>0</v>
      </c>
      <c r="K222" s="235" t="s">
        <v>160</v>
      </c>
      <c r="L222" s="240"/>
      <c r="M222" s="241" t="s">
        <v>21</v>
      </c>
      <c r="N222" s="242" t="s">
        <v>45</v>
      </c>
      <c r="O222" s="47"/>
      <c r="P222" s="230">
        <f>O222*H222</f>
        <v>0</v>
      </c>
      <c r="Q222" s="230">
        <v>2.0000000000000002E-05</v>
      </c>
      <c r="R222" s="230">
        <f>Q222*H222</f>
        <v>0.00030906</v>
      </c>
      <c r="S222" s="230">
        <v>0</v>
      </c>
      <c r="T222" s="231">
        <f>S222*H222</f>
        <v>0</v>
      </c>
      <c r="AR222" s="24" t="s">
        <v>171</v>
      </c>
      <c r="AT222" s="24" t="s">
        <v>167</v>
      </c>
      <c r="AU222" s="24" t="s">
        <v>142</v>
      </c>
      <c r="AY222" s="24" t="s">
        <v>134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142</v>
      </c>
      <c r="BK222" s="232">
        <f>ROUND(I222*H222,2)</f>
        <v>0</v>
      </c>
      <c r="BL222" s="24" t="s">
        <v>146</v>
      </c>
      <c r="BM222" s="24" t="s">
        <v>1012</v>
      </c>
    </row>
    <row r="223" s="11" customFormat="1">
      <c r="B223" s="248"/>
      <c r="C223" s="249"/>
      <c r="D223" s="250" t="s">
        <v>502</v>
      </c>
      <c r="E223" s="249"/>
      <c r="F223" s="251" t="s">
        <v>1013</v>
      </c>
      <c r="G223" s="249"/>
      <c r="H223" s="252">
        <v>15.452999999999999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502</v>
      </c>
      <c r="AU223" s="258" t="s">
        <v>142</v>
      </c>
      <c r="AV223" s="11" t="s">
        <v>142</v>
      </c>
      <c r="AW223" s="11" t="s">
        <v>6</v>
      </c>
      <c r="AX223" s="11" t="s">
        <v>81</v>
      </c>
      <c r="AY223" s="258" t="s">
        <v>134</v>
      </c>
    </row>
    <row r="224" s="10" customFormat="1" ht="29.88" customHeight="1">
      <c r="B224" s="205"/>
      <c r="C224" s="206"/>
      <c r="D224" s="207" t="s">
        <v>72</v>
      </c>
      <c r="E224" s="219" t="s">
        <v>1014</v>
      </c>
      <c r="F224" s="219" t="s">
        <v>1015</v>
      </c>
      <c r="G224" s="206"/>
      <c r="H224" s="206"/>
      <c r="I224" s="209"/>
      <c r="J224" s="220">
        <f>BK224</f>
        <v>0</v>
      </c>
      <c r="K224" s="206"/>
      <c r="L224" s="211"/>
      <c r="M224" s="212"/>
      <c r="N224" s="213"/>
      <c r="O224" s="213"/>
      <c r="P224" s="214">
        <f>SUM(P225:P243)</f>
        <v>0</v>
      </c>
      <c r="Q224" s="213"/>
      <c r="R224" s="214">
        <f>SUM(R225:R243)</f>
        <v>0</v>
      </c>
      <c r="S224" s="213"/>
      <c r="T224" s="215">
        <f>SUM(T225:T243)</f>
        <v>0</v>
      </c>
      <c r="AR224" s="216" t="s">
        <v>142</v>
      </c>
      <c r="AT224" s="217" t="s">
        <v>72</v>
      </c>
      <c r="AU224" s="217" t="s">
        <v>81</v>
      </c>
      <c r="AY224" s="216" t="s">
        <v>134</v>
      </c>
      <c r="BK224" s="218">
        <f>SUM(BK225:BK243)</f>
        <v>0</v>
      </c>
    </row>
    <row r="225" s="1" customFormat="1" ht="25.5" customHeight="1">
      <c r="B225" s="46"/>
      <c r="C225" s="221" t="s">
        <v>747</v>
      </c>
      <c r="D225" s="221" t="s">
        <v>137</v>
      </c>
      <c r="E225" s="222" t="s">
        <v>1016</v>
      </c>
      <c r="F225" s="223" t="s">
        <v>1017</v>
      </c>
      <c r="G225" s="224" t="s">
        <v>189</v>
      </c>
      <c r="H225" s="225">
        <v>2</v>
      </c>
      <c r="I225" s="226"/>
      <c r="J225" s="227">
        <f>ROUND(I225*H225,2)</f>
        <v>0</v>
      </c>
      <c r="K225" s="223" t="s">
        <v>160</v>
      </c>
      <c r="L225" s="72"/>
      <c r="M225" s="228" t="s">
        <v>21</v>
      </c>
      <c r="N225" s="229" t="s">
        <v>45</v>
      </c>
      <c r="O225" s="47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4" t="s">
        <v>146</v>
      </c>
      <c r="AT225" s="24" t="s">
        <v>137</v>
      </c>
      <c r="AU225" s="24" t="s">
        <v>142</v>
      </c>
      <c r="AY225" s="24" t="s">
        <v>134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4" t="s">
        <v>142</v>
      </c>
      <c r="BK225" s="232">
        <f>ROUND(I225*H225,2)</f>
        <v>0</v>
      </c>
      <c r="BL225" s="24" t="s">
        <v>146</v>
      </c>
      <c r="BM225" s="24" t="s">
        <v>1018</v>
      </c>
    </row>
    <row r="226" s="11" customFormat="1">
      <c r="B226" s="248"/>
      <c r="C226" s="249"/>
      <c r="D226" s="250" t="s">
        <v>502</v>
      </c>
      <c r="E226" s="259" t="s">
        <v>21</v>
      </c>
      <c r="F226" s="251" t="s">
        <v>142</v>
      </c>
      <c r="G226" s="249"/>
      <c r="H226" s="252">
        <v>2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502</v>
      </c>
      <c r="AU226" s="258" t="s">
        <v>142</v>
      </c>
      <c r="AV226" s="11" t="s">
        <v>142</v>
      </c>
      <c r="AW226" s="11" t="s">
        <v>36</v>
      </c>
      <c r="AX226" s="11" t="s">
        <v>73</v>
      </c>
      <c r="AY226" s="258" t="s">
        <v>134</v>
      </c>
    </row>
    <row r="227" s="12" customFormat="1">
      <c r="B227" s="260"/>
      <c r="C227" s="261"/>
      <c r="D227" s="250" t="s">
        <v>502</v>
      </c>
      <c r="E227" s="262" t="s">
        <v>21</v>
      </c>
      <c r="F227" s="263" t="s">
        <v>843</v>
      </c>
      <c r="G227" s="261"/>
      <c r="H227" s="264">
        <v>2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AT227" s="270" t="s">
        <v>502</v>
      </c>
      <c r="AU227" s="270" t="s">
        <v>142</v>
      </c>
      <c r="AV227" s="12" t="s">
        <v>516</v>
      </c>
      <c r="AW227" s="12" t="s">
        <v>36</v>
      </c>
      <c r="AX227" s="12" t="s">
        <v>81</v>
      </c>
      <c r="AY227" s="270" t="s">
        <v>134</v>
      </c>
    </row>
    <row r="228" s="1" customFormat="1" ht="25.5" customHeight="1">
      <c r="B228" s="46"/>
      <c r="C228" s="221" t="s">
        <v>751</v>
      </c>
      <c r="D228" s="221" t="s">
        <v>137</v>
      </c>
      <c r="E228" s="222" t="s">
        <v>1019</v>
      </c>
      <c r="F228" s="223" t="s">
        <v>1020</v>
      </c>
      <c r="G228" s="224" t="s">
        <v>189</v>
      </c>
      <c r="H228" s="225">
        <v>2</v>
      </c>
      <c r="I228" s="226"/>
      <c r="J228" s="227">
        <f>ROUND(I228*H228,2)</f>
        <v>0</v>
      </c>
      <c r="K228" s="223" t="s">
        <v>21</v>
      </c>
      <c r="L228" s="72"/>
      <c r="M228" s="228" t="s">
        <v>21</v>
      </c>
      <c r="N228" s="229" t="s">
        <v>45</v>
      </c>
      <c r="O228" s="47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4" t="s">
        <v>146</v>
      </c>
      <c r="AT228" s="24" t="s">
        <v>137</v>
      </c>
      <c r="AU228" s="24" t="s">
        <v>142</v>
      </c>
      <c r="AY228" s="24" t="s">
        <v>134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142</v>
      </c>
      <c r="BK228" s="232">
        <f>ROUND(I228*H228,2)</f>
        <v>0</v>
      </c>
      <c r="BL228" s="24" t="s">
        <v>146</v>
      </c>
      <c r="BM228" s="24" t="s">
        <v>1021</v>
      </c>
    </row>
    <row r="229" s="11" customFormat="1">
      <c r="B229" s="248"/>
      <c r="C229" s="249"/>
      <c r="D229" s="250" t="s">
        <v>502</v>
      </c>
      <c r="E229" s="259" t="s">
        <v>21</v>
      </c>
      <c r="F229" s="251" t="s">
        <v>142</v>
      </c>
      <c r="G229" s="249"/>
      <c r="H229" s="252">
        <v>2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502</v>
      </c>
      <c r="AU229" s="258" t="s">
        <v>142</v>
      </c>
      <c r="AV229" s="11" t="s">
        <v>142</v>
      </c>
      <c r="AW229" s="11" t="s">
        <v>36</v>
      </c>
      <c r="AX229" s="11" t="s">
        <v>73</v>
      </c>
      <c r="AY229" s="258" t="s">
        <v>134</v>
      </c>
    </row>
    <row r="230" s="12" customFormat="1">
      <c r="B230" s="260"/>
      <c r="C230" s="261"/>
      <c r="D230" s="250" t="s">
        <v>502</v>
      </c>
      <c r="E230" s="262" t="s">
        <v>21</v>
      </c>
      <c r="F230" s="263" t="s">
        <v>843</v>
      </c>
      <c r="G230" s="261"/>
      <c r="H230" s="264">
        <v>2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AT230" s="270" t="s">
        <v>502</v>
      </c>
      <c r="AU230" s="270" t="s">
        <v>142</v>
      </c>
      <c r="AV230" s="12" t="s">
        <v>516</v>
      </c>
      <c r="AW230" s="12" t="s">
        <v>36</v>
      </c>
      <c r="AX230" s="12" t="s">
        <v>81</v>
      </c>
      <c r="AY230" s="270" t="s">
        <v>134</v>
      </c>
    </row>
    <row r="231" s="1" customFormat="1" ht="16.5" customHeight="1">
      <c r="B231" s="46"/>
      <c r="C231" s="221" t="s">
        <v>1022</v>
      </c>
      <c r="D231" s="221" t="s">
        <v>137</v>
      </c>
      <c r="E231" s="222" t="s">
        <v>1023</v>
      </c>
      <c r="F231" s="223" t="s">
        <v>1024</v>
      </c>
      <c r="G231" s="224" t="s">
        <v>159</v>
      </c>
      <c r="H231" s="225">
        <v>8</v>
      </c>
      <c r="I231" s="226"/>
      <c r="J231" s="227">
        <f>ROUND(I231*H231,2)</f>
        <v>0</v>
      </c>
      <c r="K231" s="223" t="s">
        <v>160</v>
      </c>
      <c r="L231" s="72"/>
      <c r="M231" s="228" t="s">
        <v>21</v>
      </c>
      <c r="N231" s="229" t="s">
        <v>45</v>
      </c>
      <c r="O231" s="47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AR231" s="24" t="s">
        <v>146</v>
      </c>
      <c r="AT231" s="24" t="s">
        <v>137</v>
      </c>
      <c r="AU231" s="24" t="s">
        <v>142</v>
      </c>
      <c r="AY231" s="24" t="s">
        <v>134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142</v>
      </c>
      <c r="BK231" s="232">
        <f>ROUND(I231*H231,2)</f>
        <v>0</v>
      </c>
      <c r="BL231" s="24" t="s">
        <v>146</v>
      </c>
      <c r="BM231" s="24" t="s">
        <v>1025</v>
      </c>
    </row>
    <row r="232" s="11" customFormat="1">
      <c r="B232" s="248"/>
      <c r="C232" s="249"/>
      <c r="D232" s="250" t="s">
        <v>502</v>
      </c>
      <c r="E232" s="259" t="s">
        <v>21</v>
      </c>
      <c r="F232" s="251" t="s">
        <v>186</v>
      </c>
      <c r="G232" s="249"/>
      <c r="H232" s="252">
        <v>8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502</v>
      </c>
      <c r="AU232" s="258" t="s">
        <v>142</v>
      </c>
      <c r="AV232" s="11" t="s">
        <v>142</v>
      </c>
      <c r="AW232" s="11" t="s">
        <v>36</v>
      </c>
      <c r="AX232" s="11" t="s">
        <v>73</v>
      </c>
      <c r="AY232" s="258" t="s">
        <v>134</v>
      </c>
    </row>
    <row r="233" s="12" customFormat="1">
      <c r="B233" s="260"/>
      <c r="C233" s="261"/>
      <c r="D233" s="250" t="s">
        <v>502</v>
      </c>
      <c r="E233" s="262" t="s">
        <v>21</v>
      </c>
      <c r="F233" s="263" t="s">
        <v>843</v>
      </c>
      <c r="G233" s="261"/>
      <c r="H233" s="264">
        <v>8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AT233" s="270" t="s">
        <v>502</v>
      </c>
      <c r="AU233" s="270" t="s">
        <v>142</v>
      </c>
      <c r="AV233" s="12" t="s">
        <v>516</v>
      </c>
      <c r="AW233" s="12" t="s">
        <v>36</v>
      </c>
      <c r="AX233" s="12" t="s">
        <v>81</v>
      </c>
      <c r="AY233" s="270" t="s">
        <v>134</v>
      </c>
    </row>
    <row r="234" s="1" customFormat="1" ht="16.5" customHeight="1">
      <c r="B234" s="46"/>
      <c r="C234" s="221" t="s">
        <v>461</v>
      </c>
      <c r="D234" s="221" t="s">
        <v>137</v>
      </c>
      <c r="E234" s="222" t="s">
        <v>1026</v>
      </c>
      <c r="F234" s="223" t="s">
        <v>1027</v>
      </c>
      <c r="G234" s="224" t="s">
        <v>159</v>
      </c>
      <c r="H234" s="225">
        <v>8</v>
      </c>
      <c r="I234" s="226"/>
      <c r="J234" s="227">
        <f>ROUND(I234*H234,2)</f>
        <v>0</v>
      </c>
      <c r="K234" s="223" t="s">
        <v>21</v>
      </c>
      <c r="L234" s="72"/>
      <c r="M234" s="228" t="s">
        <v>21</v>
      </c>
      <c r="N234" s="229" t="s">
        <v>45</v>
      </c>
      <c r="O234" s="4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AR234" s="24" t="s">
        <v>146</v>
      </c>
      <c r="AT234" s="24" t="s">
        <v>137</v>
      </c>
      <c r="AU234" s="24" t="s">
        <v>142</v>
      </c>
      <c r="AY234" s="24" t="s">
        <v>134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4" t="s">
        <v>142</v>
      </c>
      <c r="BK234" s="232">
        <f>ROUND(I234*H234,2)</f>
        <v>0</v>
      </c>
      <c r="BL234" s="24" t="s">
        <v>146</v>
      </c>
      <c r="BM234" s="24" t="s">
        <v>1028</v>
      </c>
    </row>
    <row r="235" s="11" customFormat="1">
      <c r="B235" s="248"/>
      <c r="C235" s="249"/>
      <c r="D235" s="250" t="s">
        <v>502</v>
      </c>
      <c r="E235" s="259" t="s">
        <v>21</v>
      </c>
      <c r="F235" s="251" t="s">
        <v>186</v>
      </c>
      <c r="G235" s="249"/>
      <c r="H235" s="252">
        <v>8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502</v>
      </c>
      <c r="AU235" s="258" t="s">
        <v>142</v>
      </c>
      <c r="AV235" s="11" t="s">
        <v>142</v>
      </c>
      <c r="AW235" s="11" t="s">
        <v>36</v>
      </c>
      <c r="AX235" s="11" t="s">
        <v>73</v>
      </c>
      <c r="AY235" s="258" t="s">
        <v>134</v>
      </c>
    </row>
    <row r="236" s="12" customFormat="1">
      <c r="B236" s="260"/>
      <c r="C236" s="261"/>
      <c r="D236" s="250" t="s">
        <v>502</v>
      </c>
      <c r="E236" s="262" t="s">
        <v>21</v>
      </c>
      <c r="F236" s="263" t="s">
        <v>843</v>
      </c>
      <c r="G236" s="261"/>
      <c r="H236" s="264">
        <v>8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AT236" s="270" t="s">
        <v>502</v>
      </c>
      <c r="AU236" s="270" t="s">
        <v>142</v>
      </c>
      <c r="AV236" s="12" t="s">
        <v>516</v>
      </c>
      <c r="AW236" s="12" t="s">
        <v>36</v>
      </c>
      <c r="AX236" s="12" t="s">
        <v>81</v>
      </c>
      <c r="AY236" s="270" t="s">
        <v>134</v>
      </c>
    </row>
    <row r="237" s="1" customFormat="1" ht="25.5" customHeight="1">
      <c r="B237" s="46"/>
      <c r="C237" s="221" t="s">
        <v>465</v>
      </c>
      <c r="D237" s="221" t="s">
        <v>137</v>
      </c>
      <c r="E237" s="222" t="s">
        <v>1029</v>
      </c>
      <c r="F237" s="223" t="s">
        <v>1030</v>
      </c>
      <c r="G237" s="224" t="s">
        <v>159</v>
      </c>
      <c r="H237" s="225">
        <v>5</v>
      </c>
      <c r="I237" s="226"/>
      <c r="J237" s="227">
        <f>ROUND(I237*H237,2)</f>
        <v>0</v>
      </c>
      <c r="K237" s="223" t="s">
        <v>160</v>
      </c>
      <c r="L237" s="72"/>
      <c r="M237" s="228" t="s">
        <v>21</v>
      </c>
      <c r="N237" s="229" t="s">
        <v>45</v>
      </c>
      <c r="O237" s="4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AR237" s="24" t="s">
        <v>146</v>
      </c>
      <c r="AT237" s="24" t="s">
        <v>137</v>
      </c>
      <c r="AU237" s="24" t="s">
        <v>142</v>
      </c>
      <c r="AY237" s="24" t="s">
        <v>134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142</v>
      </c>
      <c r="BK237" s="232">
        <f>ROUND(I237*H237,2)</f>
        <v>0</v>
      </c>
      <c r="BL237" s="24" t="s">
        <v>146</v>
      </c>
      <c r="BM237" s="24" t="s">
        <v>1031</v>
      </c>
    </row>
    <row r="238" s="11" customFormat="1">
      <c r="B238" s="248"/>
      <c r="C238" s="249"/>
      <c r="D238" s="250" t="s">
        <v>502</v>
      </c>
      <c r="E238" s="259" t="s">
        <v>21</v>
      </c>
      <c r="F238" s="251" t="s">
        <v>166</v>
      </c>
      <c r="G238" s="249"/>
      <c r="H238" s="252">
        <v>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502</v>
      </c>
      <c r="AU238" s="258" t="s">
        <v>142</v>
      </c>
      <c r="AV238" s="11" t="s">
        <v>142</v>
      </c>
      <c r="AW238" s="11" t="s">
        <v>36</v>
      </c>
      <c r="AX238" s="11" t="s">
        <v>73</v>
      </c>
      <c r="AY238" s="258" t="s">
        <v>134</v>
      </c>
    </row>
    <row r="239" s="12" customFormat="1">
      <c r="B239" s="260"/>
      <c r="C239" s="261"/>
      <c r="D239" s="250" t="s">
        <v>502</v>
      </c>
      <c r="E239" s="262" t="s">
        <v>21</v>
      </c>
      <c r="F239" s="263" t="s">
        <v>843</v>
      </c>
      <c r="G239" s="261"/>
      <c r="H239" s="264">
        <v>5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AT239" s="270" t="s">
        <v>502</v>
      </c>
      <c r="AU239" s="270" t="s">
        <v>142</v>
      </c>
      <c r="AV239" s="12" t="s">
        <v>516</v>
      </c>
      <c r="AW239" s="12" t="s">
        <v>36</v>
      </c>
      <c r="AX239" s="12" t="s">
        <v>81</v>
      </c>
      <c r="AY239" s="270" t="s">
        <v>134</v>
      </c>
    </row>
    <row r="240" s="1" customFormat="1" ht="16.5" customHeight="1">
      <c r="B240" s="46"/>
      <c r="C240" s="221" t="s">
        <v>469</v>
      </c>
      <c r="D240" s="221" t="s">
        <v>137</v>
      </c>
      <c r="E240" s="222" t="s">
        <v>1032</v>
      </c>
      <c r="F240" s="223" t="s">
        <v>1033</v>
      </c>
      <c r="G240" s="224" t="s">
        <v>159</v>
      </c>
      <c r="H240" s="225">
        <v>5</v>
      </c>
      <c r="I240" s="226"/>
      <c r="J240" s="227">
        <f>ROUND(I240*H240,2)</f>
        <v>0</v>
      </c>
      <c r="K240" s="223" t="s">
        <v>21</v>
      </c>
      <c r="L240" s="72"/>
      <c r="M240" s="228" t="s">
        <v>21</v>
      </c>
      <c r="N240" s="229" t="s">
        <v>45</v>
      </c>
      <c r="O240" s="47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AR240" s="24" t="s">
        <v>146</v>
      </c>
      <c r="AT240" s="24" t="s">
        <v>137</v>
      </c>
      <c r="AU240" s="24" t="s">
        <v>142</v>
      </c>
      <c r="AY240" s="24" t="s">
        <v>134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4" t="s">
        <v>142</v>
      </c>
      <c r="BK240" s="232">
        <f>ROUND(I240*H240,2)</f>
        <v>0</v>
      </c>
      <c r="BL240" s="24" t="s">
        <v>146</v>
      </c>
      <c r="BM240" s="24" t="s">
        <v>1034</v>
      </c>
    </row>
    <row r="241" s="11" customFormat="1">
      <c r="B241" s="248"/>
      <c r="C241" s="249"/>
      <c r="D241" s="250" t="s">
        <v>502</v>
      </c>
      <c r="E241" s="259" t="s">
        <v>21</v>
      </c>
      <c r="F241" s="251" t="s">
        <v>166</v>
      </c>
      <c r="G241" s="249"/>
      <c r="H241" s="252">
        <v>5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502</v>
      </c>
      <c r="AU241" s="258" t="s">
        <v>142</v>
      </c>
      <c r="AV241" s="11" t="s">
        <v>142</v>
      </c>
      <c r="AW241" s="11" t="s">
        <v>36</v>
      </c>
      <c r="AX241" s="11" t="s">
        <v>73</v>
      </c>
      <c r="AY241" s="258" t="s">
        <v>134</v>
      </c>
    </row>
    <row r="242" s="12" customFormat="1">
      <c r="B242" s="260"/>
      <c r="C242" s="261"/>
      <c r="D242" s="250" t="s">
        <v>502</v>
      </c>
      <c r="E242" s="262" t="s">
        <v>21</v>
      </c>
      <c r="F242" s="263" t="s">
        <v>843</v>
      </c>
      <c r="G242" s="261"/>
      <c r="H242" s="264">
        <v>5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AT242" s="270" t="s">
        <v>502</v>
      </c>
      <c r="AU242" s="270" t="s">
        <v>142</v>
      </c>
      <c r="AV242" s="12" t="s">
        <v>516</v>
      </c>
      <c r="AW242" s="12" t="s">
        <v>36</v>
      </c>
      <c r="AX242" s="12" t="s">
        <v>81</v>
      </c>
      <c r="AY242" s="270" t="s">
        <v>134</v>
      </c>
    </row>
    <row r="243" s="1" customFormat="1" ht="38.25" customHeight="1">
      <c r="B243" s="46"/>
      <c r="C243" s="221" t="s">
        <v>482</v>
      </c>
      <c r="D243" s="221" t="s">
        <v>137</v>
      </c>
      <c r="E243" s="222" t="s">
        <v>1035</v>
      </c>
      <c r="F243" s="223" t="s">
        <v>1036</v>
      </c>
      <c r="G243" s="224" t="s">
        <v>193</v>
      </c>
      <c r="H243" s="243"/>
      <c r="I243" s="226"/>
      <c r="J243" s="227">
        <f>ROUND(I243*H243,2)</f>
        <v>0</v>
      </c>
      <c r="K243" s="223" t="s">
        <v>160</v>
      </c>
      <c r="L243" s="72"/>
      <c r="M243" s="228" t="s">
        <v>21</v>
      </c>
      <c r="N243" s="229" t="s">
        <v>45</v>
      </c>
      <c r="O243" s="47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AR243" s="24" t="s">
        <v>146</v>
      </c>
      <c r="AT243" s="24" t="s">
        <v>137</v>
      </c>
      <c r="AU243" s="24" t="s">
        <v>142</v>
      </c>
      <c r="AY243" s="24" t="s">
        <v>134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4" t="s">
        <v>142</v>
      </c>
      <c r="BK243" s="232">
        <f>ROUND(I243*H243,2)</f>
        <v>0</v>
      </c>
      <c r="BL243" s="24" t="s">
        <v>146</v>
      </c>
      <c r="BM243" s="24" t="s">
        <v>1037</v>
      </c>
    </row>
    <row r="244" s="10" customFormat="1" ht="29.88" customHeight="1">
      <c r="B244" s="205"/>
      <c r="C244" s="206"/>
      <c r="D244" s="207" t="s">
        <v>72</v>
      </c>
      <c r="E244" s="219" t="s">
        <v>1038</v>
      </c>
      <c r="F244" s="219" t="s">
        <v>1039</v>
      </c>
      <c r="G244" s="206"/>
      <c r="H244" s="206"/>
      <c r="I244" s="209"/>
      <c r="J244" s="220">
        <f>BK244</f>
        <v>0</v>
      </c>
      <c r="K244" s="206"/>
      <c r="L244" s="211"/>
      <c r="M244" s="212"/>
      <c r="N244" s="213"/>
      <c r="O244" s="213"/>
      <c r="P244" s="214">
        <f>SUM(P245:P265)</f>
        <v>0</v>
      </c>
      <c r="Q244" s="213"/>
      <c r="R244" s="214">
        <f>SUM(R245:R265)</f>
        <v>0.75427049999999995</v>
      </c>
      <c r="S244" s="213"/>
      <c r="T244" s="215">
        <f>SUM(T245:T265)</f>
        <v>1.7754915</v>
      </c>
      <c r="AR244" s="216" t="s">
        <v>142</v>
      </c>
      <c r="AT244" s="217" t="s">
        <v>72</v>
      </c>
      <c r="AU244" s="217" t="s">
        <v>81</v>
      </c>
      <c r="AY244" s="216" t="s">
        <v>134</v>
      </c>
      <c r="BK244" s="218">
        <f>SUM(BK245:BK265)</f>
        <v>0</v>
      </c>
    </row>
    <row r="245" s="1" customFormat="1" ht="25.5" customHeight="1">
      <c r="B245" s="46"/>
      <c r="C245" s="221" t="s">
        <v>488</v>
      </c>
      <c r="D245" s="221" t="s">
        <v>137</v>
      </c>
      <c r="E245" s="222" t="s">
        <v>1040</v>
      </c>
      <c r="F245" s="223" t="s">
        <v>1041</v>
      </c>
      <c r="G245" s="224" t="s">
        <v>476</v>
      </c>
      <c r="H245" s="225">
        <v>51.899999999999999</v>
      </c>
      <c r="I245" s="226"/>
      <c r="J245" s="227">
        <f>ROUND(I245*H245,2)</f>
        <v>0</v>
      </c>
      <c r="K245" s="223" t="s">
        <v>160</v>
      </c>
      <c r="L245" s="72"/>
      <c r="M245" s="228" t="s">
        <v>21</v>
      </c>
      <c r="N245" s="229" t="s">
        <v>45</v>
      </c>
      <c r="O245" s="47"/>
      <c r="P245" s="230">
        <f>O245*H245</f>
        <v>0</v>
      </c>
      <c r="Q245" s="230">
        <v>0.011310000000000001</v>
      </c>
      <c r="R245" s="230">
        <f>Q245*H245</f>
        <v>0.58698899999999998</v>
      </c>
      <c r="S245" s="230">
        <v>0</v>
      </c>
      <c r="T245" s="231">
        <f>S245*H245</f>
        <v>0</v>
      </c>
      <c r="AR245" s="24" t="s">
        <v>146</v>
      </c>
      <c r="AT245" s="24" t="s">
        <v>137</v>
      </c>
      <c r="AU245" s="24" t="s">
        <v>142</v>
      </c>
      <c r="AY245" s="24" t="s">
        <v>134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24" t="s">
        <v>142</v>
      </c>
      <c r="BK245" s="232">
        <f>ROUND(I245*H245,2)</f>
        <v>0</v>
      </c>
      <c r="BL245" s="24" t="s">
        <v>146</v>
      </c>
      <c r="BM245" s="24" t="s">
        <v>1042</v>
      </c>
    </row>
    <row r="246" s="11" customFormat="1">
      <c r="B246" s="248"/>
      <c r="C246" s="249"/>
      <c r="D246" s="250" t="s">
        <v>502</v>
      </c>
      <c r="E246" s="259" t="s">
        <v>21</v>
      </c>
      <c r="F246" s="251" t="s">
        <v>1043</v>
      </c>
      <c r="G246" s="249"/>
      <c r="H246" s="252">
        <v>51.899999999999999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502</v>
      </c>
      <c r="AU246" s="258" t="s">
        <v>142</v>
      </c>
      <c r="AV246" s="11" t="s">
        <v>142</v>
      </c>
      <c r="AW246" s="11" t="s">
        <v>36</v>
      </c>
      <c r="AX246" s="11" t="s">
        <v>73</v>
      </c>
      <c r="AY246" s="258" t="s">
        <v>134</v>
      </c>
    </row>
    <row r="247" s="12" customFormat="1">
      <c r="B247" s="260"/>
      <c r="C247" s="261"/>
      <c r="D247" s="250" t="s">
        <v>502</v>
      </c>
      <c r="E247" s="262" t="s">
        <v>21</v>
      </c>
      <c r="F247" s="263" t="s">
        <v>843</v>
      </c>
      <c r="G247" s="261"/>
      <c r="H247" s="264">
        <v>51.899999999999999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AT247" s="270" t="s">
        <v>502</v>
      </c>
      <c r="AU247" s="270" t="s">
        <v>142</v>
      </c>
      <c r="AV247" s="12" t="s">
        <v>516</v>
      </c>
      <c r="AW247" s="12" t="s">
        <v>36</v>
      </c>
      <c r="AX247" s="12" t="s">
        <v>81</v>
      </c>
      <c r="AY247" s="270" t="s">
        <v>134</v>
      </c>
    </row>
    <row r="248" s="1" customFormat="1" ht="25.5" customHeight="1">
      <c r="B248" s="46"/>
      <c r="C248" s="221" t="s">
        <v>492</v>
      </c>
      <c r="D248" s="221" t="s">
        <v>137</v>
      </c>
      <c r="E248" s="222" t="s">
        <v>1044</v>
      </c>
      <c r="F248" s="223" t="s">
        <v>1045</v>
      </c>
      <c r="G248" s="224" t="s">
        <v>476</v>
      </c>
      <c r="H248" s="225">
        <v>4.3200000000000003</v>
      </c>
      <c r="I248" s="226"/>
      <c r="J248" s="227">
        <f>ROUND(I248*H248,2)</f>
        <v>0</v>
      </c>
      <c r="K248" s="223" t="s">
        <v>160</v>
      </c>
      <c r="L248" s="72"/>
      <c r="M248" s="228" t="s">
        <v>21</v>
      </c>
      <c r="N248" s="229" t="s">
        <v>45</v>
      </c>
      <c r="O248" s="47"/>
      <c r="P248" s="230">
        <f>O248*H248</f>
        <v>0</v>
      </c>
      <c r="Q248" s="230">
        <v>0.015740000000000001</v>
      </c>
      <c r="R248" s="230">
        <f>Q248*H248</f>
        <v>0.06799680000000001</v>
      </c>
      <c r="S248" s="230">
        <v>0</v>
      </c>
      <c r="T248" s="231">
        <f>S248*H248</f>
        <v>0</v>
      </c>
      <c r="AR248" s="24" t="s">
        <v>146</v>
      </c>
      <c r="AT248" s="24" t="s">
        <v>137</v>
      </c>
      <c r="AU248" s="24" t="s">
        <v>142</v>
      </c>
      <c r="AY248" s="24" t="s">
        <v>134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4" t="s">
        <v>142</v>
      </c>
      <c r="BK248" s="232">
        <f>ROUND(I248*H248,2)</f>
        <v>0</v>
      </c>
      <c r="BL248" s="24" t="s">
        <v>146</v>
      </c>
      <c r="BM248" s="24" t="s">
        <v>1046</v>
      </c>
    </row>
    <row r="249" s="11" customFormat="1">
      <c r="B249" s="248"/>
      <c r="C249" s="249"/>
      <c r="D249" s="250" t="s">
        <v>502</v>
      </c>
      <c r="E249" s="259" t="s">
        <v>21</v>
      </c>
      <c r="F249" s="251" t="s">
        <v>976</v>
      </c>
      <c r="G249" s="249"/>
      <c r="H249" s="252">
        <v>4.3200000000000003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502</v>
      </c>
      <c r="AU249" s="258" t="s">
        <v>142</v>
      </c>
      <c r="AV249" s="11" t="s">
        <v>142</v>
      </c>
      <c r="AW249" s="11" t="s">
        <v>36</v>
      </c>
      <c r="AX249" s="11" t="s">
        <v>73</v>
      </c>
      <c r="AY249" s="258" t="s">
        <v>134</v>
      </c>
    </row>
    <row r="250" s="12" customFormat="1">
      <c r="B250" s="260"/>
      <c r="C250" s="261"/>
      <c r="D250" s="250" t="s">
        <v>502</v>
      </c>
      <c r="E250" s="262" t="s">
        <v>21</v>
      </c>
      <c r="F250" s="263" t="s">
        <v>843</v>
      </c>
      <c r="G250" s="261"/>
      <c r="H250" s="264">
        <v>4.3200000000000003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AT250" s="270" t="s">
        <v>502</v>
      </c>
      <c r="AU250" s="270" t="s">
        <v>142</v>
      </c>
      <c r="AV250" s="12" t="s">
        <v>516</v>
      </c>
      <c r="AW250" s="12" t="s">
        <v>36</v>
      </c>
      <c r="AX250" s="12" t="s">
        <v>81</v>
      </c>
      <c r="AY250" s="270" t="s">
        <v>134</v>
      </c>
    </row>
    <row r="251" s="1" customFormat="1" ht="25.5" customHeight="1">
      <c r="B251" s="46"/>
      <c r="C251" s="221" t="s">
        <v>156</v>
      </c>
      <c r="D251" s="221" t="s">
        <v>137</v>
      </c>
      <c r="E251" s="222" t="s">
        <v>1047</v>
      </c>
      <c r="F251" s="223" t="s">
        <v>1048</v>
      </c>
      <c r="G251" s="224" t="s">
        <v>476</v>
      </c>
      <c r="H251" s="225">
        <v>58.100000000000001</v>
      </c>
      <c r="I251" s="226"/>
      <c r="J251" s="227">
        <f>ROUND(I251*H251,2)</f>
        <v>0</v>
      </c>
      <c r="K251" s="223" t="s">
        <v>160</v>
      </c>
      <c r="L251" s="72"/>
      <c r="M251" s="228" t="s">
        <v>21</v>
      </c>
      <c r="N251" s="229" t="s">
        <v>45</v>
      </c>
      <c r="O251" s="47"/>
      <c r="P251" s="230">
        <f>O251*H251</f>
        <v>0</v>
      </c>
      <c r="Q251" s="230">
        <v>0</v>
      </c>
      <c r="R251" s="230">
        <f>Q251*H251</f>
        <v>0</v>
      </c>
      <c r="S251" s="230">
        <v>0.015740000000000001</v>
      </c>
      <c r="T251" s="231">
        <f>S251*H251</f>
        <v>0.91449400000000003</v>
      </c>
      <c r="AR251" s="24" t="s">
        <v>146</v>
      </c>
      <c r="AT251" s="24" t="s">
        <v>137</v>
      </c>
      <c r="AU251" s="24" t="s">
        <v>142</v>
      </c>
      <c r="AY251" s="24" t="s">
        <v>134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142</v>
      </c>
      <c r="BK251" s="232">
        <f>ROUND(I251*H251,2)</f>
        <v>0</v>
      </c>
      <c r="BL251" s="24" t="s">
        <v>146</v>
      </c>
      <c r="BM251" s="24" t="s">
        <v>1049</v>
      </c>
    </row>
    <row r="252" s="11" customFormat="1">
      <c r="B252" s="248"/>
      <c r="C252" s="249"/>
      <c r="D252" s="250" t="s">
        <v>502</v>
      </c>
      <c r="E252" s="259" t="s">
        <v>21</v>
      </c>
      <c r="F252" s="251" t="s">
        <v>1050</v>
      </c>
      <c r="G252" s="249"/>
      <c r="H252" s="252">
        <v>58.100000000000001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502</v>
      </c>
      <c r="AU252" s="258" t="s">
        <v>142</v>
      </c>
      <c r="AV252" s="11" t="s">
        <v>142</v>
      </c>
      <c r="AW252" s="11" t="s">
        <v>36</v>
      </c>
      <c r="AX252" s="11" t="s">
        <v>73</v>
      </c>
      <c r="AY252" s="258" t="s">
        <v>134</v>
      </c>
    </row>
    <row r="253" s="12" customFormat="1">
      <c r="B253" s="260"/>
      <c r="C253" s="261"/>
      <c r="D253" s="250" t="s">
        <v>502</v>
      </c>
      <c r="E253" s="262" t="s">
        <v>21</v>
      </c>
      <c r="F253" s="263" t="s">
        <v>843</v>
      </c>
      <c r="G253" s="261"/>
      <c r="H253" s="264">
        <v>58.100000000000001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AT253" s="270" t="s">
        <v>502</v>
      </c>
      <c r="AU253" s="270" t="s">
        <v>142</v>
      </c>
      <c r="AV253" s="12" t="s">
        <v>516</v>
      </c>
      <c r="AW253" s="12" t="s">
        <v>36</v>
      </c>
      <c r="AX253" s="12" t="s">
        <v>81</v>
      </c>
      <c r="AY253" s="270" t="s">
        <v>134</v>
      </c>
    </row>
    <row r="254" s="1" customFormat="1" ht="25.5" customHeight="1">
      <c r="B254" s="46"/>
      <c r="C254" s="221" t="s">
        <v>162</v>
      </c>
      <c r="D254" s="221" t="s">
        <v>137</v>
      </c>
      <c r="E254" s="222" t="s">
        <v>1051</v>
      </c>
      <c r="F254" s="223" t="s">
        <v>1052</v>
      </c>
      <c r="G254" s="224" t="s">
        <v>159</v>
      </c>
      <c r="H254" s="225">
        <v>58.100000000000001</v>
      </c>
      <c r="I254" s="226"/>
      <c r="J254" s="227">
        <f>ROUND(I254*H254,2)</f>
        <v>0</v>
      </c>
      <c r="K254" s="223" t="s">
        <v>160</v>
      </c>
      <c r="L254" s="72"/>
      <c r="M254" s="228" t="s">
        <v>21</v>
      </c>
      <c r="N254" s="229" t="s">
        <v>45</v>
      </c>
      <c r="O254" s="47"/>
      <c r="P254" s="230">
        <f>O254*H254</f>
        <v>0</v>
      </c>
      <c r="Q254" s="230">
        <v>0</v>
      </c>
      <c r="R254" s="230">
        <f>Q254*H254</f>
        <v>0</v>
      </c>
      <c r="S254" s="230">
        <v>0.0088000000000000005</v>
      </c>
      <c r="T254" s="231">
        <f>S254*H254</f>
        <v>0.51128000000000007</v>
      </c>
      <c r="AR254" s="24" t="s">
        <v>146</v>
      </c>
      <c r="AT254" s="24" t="s">
        <v>137</v>
      </c>
      <c r="AU254" s="24" t="s">
        <v>142</v>
      </c>
      <c r="AY254" s="24" t="s">
        <v>134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4" t="s">
        <v>142</v>
      </c>
      <c r="BK254" s="232">
        <f>ROUND(I254*H254,2)</f>
        <v>0</v>
      </c>
      <c r="BL254" s="24" t="s">
        <v>146</v>
      </c>
      <c r="BM254" s="24" t="s">
        <v>1053</v>
      </c>
    </row>
    <row r="255" s="1" customFormat="1" ht="25.5" customHeight="1">
      <c r="B255" s="46"/>
      <c r="C255" s="221" t="s">
        <v>182</v>
      </c>
      <c r="D255" s="221" t="s">
        <v>137</v>
      </c>
      <c r="E255" s="222" t="s">
        <v>1054</v>
      </c>
      <c r="F255" s="223" t="s">
        <v>1055</v>
      </c>
      <c r="G255" s="224" t="s">
        <v>159</v>
      </c>
      <c r="H255" s="225">
        <v>5.1900000000000004</v>
      </c>
      <c r="I255" s="226"/>
      <c r="J255" s="227">
        <f>ROUND(I255*H255,2)</f>
        <v>0</v>
      </c>
      <c r="K255" s="223" t="s">
        <v>160</v>
      </c>
      <c r="L255" s="72"/>
      <c r="M255" s="228" t="s">
        <v>21</v>
      </c>
      <c r="N255" s="229" t="s">
        <v>45</v>
      </c>
      <c r="O255" s="47"/>
      <c r="P255" s="230">
        <f>O255*H255</f>
        <v>0</v>
      </c>
      <c r="Q255" s="230">
        <v>0</v>
      </c>
      <c r="R255" s="230">
        <f>Q255*H255</f>
        <v>0</v>
      </c>
      <c r="S255" s="230">
        <v>0.0082500000000000004</v>
      </c>
      <c r="T255" s="231">
        <f>S255*H255</f>
        <v>0.042817500000000008</v>
      </c>
      <c r="AR255" s="24" t="s">
        <v>146</v>
      </c>
      <c r="AT255" s="24" t="s">
        <v>137</v>
      </c>
      <c r="AU255" s="24" t="s">
        <v>142</v>
      </c>
      <c r="AY255" s="24" t="s">
        <v>134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4" t="s">
        <v>142</v>
      </c>
      <c r="BK255" s="232">
        <f>ROUND(I255*H255,2)</f>
        <v>0</v>
      </c>
      <c r="BL255" s="24" t="s">
        <v>146</v>
      </c>
      <c r="BM255" s="24" t="s">
        <v>1056</v>
      </c>
    </row>
    <row r="256" s="11" customFormat="1">
      <c r="B256" s="248"/>
      <c r="C256" s="249"/>
      <c r="D256" s="250" t="s">
        <v>502</v>
      </c>
      <c r="E256" s="259" t="s">
        <v>21</v>
      </c>
      <c r="F256" s="251" t="s">
        <v>1057</v>
      </c>
      <c r="G256" s="249"/>
      <c r="H256" s="252">
        <v>5.1900000000000004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502</v>
      </c>
      <c r="AU256" s="258" t="s">
        <v>142</v>
      </c>
      <c r="AV256" s="11" t="s">
        <v>142</v>
      </c>
      <c r="AW256" s="11" t="s">
        <v>36</v>
      </c>
      <c r="AX256" s="11" t="s">
        <v>73</v>
      </c>
      <c r="AY256" s="258" t="s">
        <v>134</v>
      </c>
    </row>
    <row r="257" s="12" customFormat="1">
      <c r="B257" s="260"/>
      <c r="C257" s="261"/>
      <c r="D257" s="250" t="s">
        <v>502</v>
      </c>
      <c r="E257" s="262" t="s">
        <v>21</v>
      </c>
      <c r="F257" s="263" t="s">
        <v>843</v>
      </c>
      <c r="G257" s="261"/>
      <c r="H257" s="264">
        <v>5.1900000000000004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AT257" s="270" t="s">
        <v>502</v>
      </c>
      <c r="AU257" s="270" t="s">
        <v>142</v>
      </c>
      <c r="AV257" s="12" t="s">
        <v>516</v>
      </c>
      <c r="AW257" s="12" t="s">
        <v>36</v>
      </c>
      <c r="AX257" s="12" t="s">
        <v>81</v>
      </c>
      <c r="AY257" s="270" t="s">
        <v>134</v>
      </c>
    </row>
    <row r="258" s="1" customFormat="1" ht="16.5" customHeight="1">
      <c r="B258" s="46"/>
      <c r="C258" s="221" t="s">
        <v>783</v>
      </c>
      <c r="D258" s="221" t="s">
        <v>137</v>
      </c>
      <c r="E258" s="222" t="s">
        <v>1058</v>
      </c>
      <c r="F258" s="223" t="s">
        <v>1059</v>
      </c>
      <c r="G258" s="224" t="s">
        <v>476</v>
      </c>
      <c r="H258" s="225">
        <v>14.800000000000001</v>
      </c>
      <c r="I258" s="226"/>
      <c r="J258" s="227">
        <f>ROUND(I258*H258,2)</f>
        <v>0</v>
      </c>
      <c r="K258" s="223" t="s">
        <v>160</v>
      </c>
      <c r="L258" s="72"/>
      <c r="M258" s="228" t="s">
        <v>21</v>
      </c>
      <c r="N258" s="229" t="s">
        <v>45</v>
      </c>
      <c r="O258" s="47"/>
      <c r="P258" s="230">
        <f>O258*H258</f>
        <v>0</v>
      </c>
      <c r="Q258" s="230">
        <v>0</v>
      </c>
      <c r="R258" s="230">
        <f>Q258*H258</f>
        <v>0</v>
      </c>
      <c r="S258" s="230">
        <v>0.017999999999999999</v>
      </c>
      <c r="T258" s="231">
        <f>S258*H258</f>
        <v>0.26639999999999997</v>
      </c>
      <c r="AR258" s="24" t="s">
        <v>146</v>
      </c>
      <c r="AT258" s="24" t="s">
        <v>137</v>
      </c>
      <c r="AU258" s="24" t="s">
        <v>142</v>
      </c>
      <c r="AY258" s="24" t="s">
        <v>134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4" t="s">
        <v>142</v>
      </c>
      <c r="BK258" s="232">
        <f>ROUND(I258*H258,2)</f>
        <v>0</v>
      </c>
      <c r="BL258" s="24" t="s">
        <v>146</v>
      </c>
      <c r="BM258" s="24" t="s">
        <v>1060</v>
      </c>
    </row>
    <row r="259" s="11" customFormat="1">
      <c r="B259" s="248"/>
      <c r="C259" s="249"/>
      <c r="D259" s="250" t="s">
        <v>502</v>
      </c>
      <c r="E259" s="259" t="s">
        <v>21</v>
      </c>
      <c r="F259" s="251" t="s">
        <v>1061</v>
      </c>
      <c r="G259" s="249"/>
      <c r="H259" s="252">
        <v>14.800000000000001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502</v>
      </c>
      <c r="AU259" s="258" t="s">
        <v>142</v>
      </c>
      <c r="AV259" s="11" t="s">
        <v>142</v>
      </c>
      <c r="AW259" s="11" t="s">
        <v>36</v>
      </c>
      <c r="AX259" s="11" t="s">
        <v>73</v>
      </c>
      <c r="AY259" s="258" t="s">
        <v>134</v>
      </c>
    </row>
    <row r="260" s="12" customFormat="1">
      <c r="B260" s="260"/>
      <c r="C260" s="261"/>
      <c r="D260" s="250" t="s">
        <v>502</v>
      </c>
      <c r="E260" s="262" t="s">
        <v>21</v>
      </c>
      <c r="F260" s="263" t="s">
        <v>843</v>
      </c>
      <c r="G260" s="261"/>
      <c r="H260" s="264">
        <v>14.800000000000001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AT260" s="270" t="s">
        <v>502</v>
      </c>
      <c r="AU260" s="270" t="s">
        <v>142</v>
      </c>
      <c r="AV260" s="12" t="s">
        <v>516</v>
      </c>
      <c r="AW260" s="12" t="s">
        <v>36</v>
      </c>
      <c r="AX260" s="12" t="s">
        <v>81</v>
      </c>
      <c r="AY260" s="270" t="s">
        <v>134</v>
      </c>
    </row>
    <row r="261" s="1" customFormat="1" ht="16.5" customHeight="1">
      <c r="B261" s="46"/>
      <c r="C261" s="221" t="s">
        <v>1062</v>
      </c>
      <c r="D261" s="221" t="s">
        <v>137</v>
      </c>
      <c r="E261" s="222" t="s">
        <v>1063</v>
      </c>
      <c r="F261" s="223" t="s">
        <v>1064</v>
      </c>
      <c r="G261" s="224" t="s">
        <v>476</v>
      </c>
      <c r="H261" s="225">
        <v>1.3500000000000001</v>
      </c>
      <c r="I261" s="226"/>
      <c r="J261" s="227">
        <f>ROUND(I261*H261,2)</f>
        <v>0</v>
      </c>
      <c r="K261" s="223" t="s">
        <v>21</v>
      </c>
      <c r="L261" s="72"/>
      <c r="M261" s="228" t="s">
        <v>21</v>
      </c>
      <c r="N261" s="229" t="s">
        <v>45</v>
      </c>
      <c r="O261" s="47"/>
      <c r="P261" s="230">
        <f>O261*H261</f>
        <v>0</v>
      </c>
      <c r="Q261" s="230">
        <v>0</v>
      </c>
      <c r="R261" s="230">
        <f>Q261*H261</f>
        <v>0</v>
      </c>
      <c r="S261" s="230">
        <v>0.029999999999999999</v>
      </c>
      <c r="T261" s="231">
        <f>S261*H261</f>
        <v>0.040500000000000001</v>
      </c>
      <c r="AR261" s="24" t="s">
        <v>146</v>
      </c>
      <c r="AT261" s="24" t="s">
        <v>137</v>
      </c>
      <c r="AU261" s="24" t="s">
        <v>142</v>
      </c>
      <c r="AY261" s="24" t="s">
        <v>134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4" t="s">
        <v>142</v>
      </c>
      <c r="BK261" s="232">
        <f>ROUND(I261*H261,2)</f>
        <v>0</v>
      </c>
      <c r="BL261" s="24" t="s">
        <v>146</v>
      </c>
      <c r="BM261" s="24" t="s">
        <v>1065</v>
      </c>
    </row>
    <row r="262" s="11" customFormat="1">
      <c r="B262" s="248"/>
      <c r="C262" s="249"/>
      <c r="D262" s="250" t="s">
        <v>502</v>
      </c>
      <c r="E262" s="259" t="s">
        <v>21</v>
      </c>
      <c r="F262" s="251" t="s">
        <v>1066</v>
      </c>
      <c r="G262" s="249"/>
      <c r="H262" s="252">
        <v>1.3500000000000001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502</v>
      </c>
      <c r="AU262" s="258" t="s">
        <v>142</v>
      </c>
      <c r="AV262" s="11" t="s">
        <v>142</v>
      </c>
      <c r="AW262" s="11" t="s">
        <v>36</v>
      </c>
      <c r="AX262" s="11" t="s">
        <v>73</v>
      </c>
      <c r="AY262" s="258" t="s">
        <v>134</v>
      </c>
    </row>
    <row r="263" s="12" customFormat="1">
      <c r="B263" s="260"/>
      <c r="C263" s="261"/>
      <c r="D263" s="250" t="s">
        <v>502</v>
      </c>
      <c r="E263" s="262" t="s">
        <v>21</v>
      </c>
      <c r="F263" s="263" t="s">
        <v>843</v>
      </c>
      <c r="G263" s="261"/>
      <c r="H263" s="264">
        <v>1.3500000000000001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502</v>
      </c>
      <c r="AU263" s="270" t="s">
        <v>142</v>
      </c>
      <c r="AV263" s="12" t="s">
        <v>516</v>
      </c>
      <c r="AW263" s="12" t="s">
        <v>36</v>
      </c>
      <c r="AX263" s="12" t="s">
        <v>81</v>
      </c>
      <c r="AY263" s="270" t="s">
        <v>134</v>
      </c>
    </row>
    <row r="264" s="1" customFormat="1" ht="38.25" customHeight="1">
      <c r="B264" s="46"/>
      <c r="C264" s="221" t="s">
        <v>790</v>
      </c>
      <c r="D264" s="221" t="s">
        <v>137</v>
      </c>
      <c r="E264" s="222" t="s">
        <v>1067</v>
      </c>
      <c r="F264" s="223" t="s">
        <v>1068</v>
      </c>
      <c r="G264" s="224" t="s">
        <v>476</v>
      </c>
      <c r="H264" s="225">
        <v>5.1900000000000004</v>
      </c>
      <c r="I264" s="226"/>
      <c r="J264" s="227">
        <f>ROUND(I264*H264,2)</f>
        <v>0</v>
      </c>
      <c r="K264" s="223" t="s">
        <v>160</v>
      </c>
      <c r="L264" s="72"/>
      <c r="M264" s="228" t="s">
        <v>21</v>
      </c>
      <c r="N264" s="229" t="s">
        <v>45</v>
      </c>
      <c r="O264" s="47"/>
      <c r="P264" s="230">
        <f>O264*H264</f>
        <v>0</v>
      </c>
      <c r="Q264" s="230">
        <v>0.019130000000000001</v>
      </c>
      <c r="R264" s="230">
        <f>Q264*H264</f>
        <v>0.099284700000000017</v>
      </c>
      <c r="S264" s="230">
        <v>0</v>
      </c>
      <c r="T264" s="231">
        <f>S264*H264</f>
        <v>0</v>
      </c>
      <c r="AR264" s="24" t="s">
        <v>146</v>
      </c>
      <c r="AT264" s="24" t="s">
        <v>137</v>
      </c>
      <c r="AU264" s="24" t="s">
        <v>142</v>
      </c>
      <c r="AY264" s="24" t="s">
        <v>134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24" t="s">
        <v>142</v>
      </c>
      <c r="BK264" s="232">
        <f>ROUND(I264*H264,2)</f>
        <v>0</v>
      </c>
      <c r="BL264" s="24" t="s">
        <v>146</v>
      </c>
      <c r="BM264" s="24" t="s">
        <v>1069</v>
      </c>
    </row>
    <row r="265" s="1" customFormat="1" ht="38.25" customHeight="1">
      <c r="B265" s="46"/>
      <c r="C265" s="221" t="s">
        <v>794</v>
      </c>
      <c r="D265" s="221" t="s">
        <v>137</v>
      </c>
      <c r="E265" s="222" t="s">
        <v>1070</v>
      </c>
      <c r="F265" s="223" t="s">
        <v>1071</v>
      </c>
      <c r="G265" s="224" t="s">
        <v>193</v>
      </c>
      <c r="H265" s="243"/>
      <c r="I265" s="226"/>
      <c r="J265" s="227">
        <f>ROUND(I265*H265,2)</f>
        <v>0</v>
      </c>
      <c r="K265" s="223" t="s">
        <v>160</v>
      </c>
      <c r="L265" s="72"/>
      <c r="M265" s="228" t="s">
        <v>21</v>
      </c>
      <c r="N265" s="229" t="s">
        <v>45</v>
      </c>
      <c r="O265" s="47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4" t="s">
        <v>146</v>
      </c>
      <c r="AT265" s="24" t="s">
        <v>137</v>
      </c>
      <c r="AU265" s="24" t="s">
        <v>142</v>
      </c>
      <c r="AY265" s="24" t="s">
        <v>134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142</v>
      </c>
      <c r="BK265" s="232">
        <f>ROUND(I265*H265,2)</f>
        <v>0</v>
      </c>
      <c r="BL265" s="24" t="s">
        <v>146</v>
      </c>
      <c r="BM265" s="24" t="s">
        <v>1072</v>
      </c>
    </row>
    <row r="266" s="10" customFormat="1" ht="29.88" customHeight="1">
      <c r="B266" s="205"/>
      <c r="C266" s="206"/>
      <c r="D266" s="207" t="s">
        <v>72</v>
      </c>
      <c r="E266" s="219" t="s">
        <v>1073</v>
      </c>
      <c r="F266" s="219" t="s">
        <v>1074</v>
      </c>
      <c r="G266" s="206"/>
      <c r="H266" s="206"/>
      <c r="I266" s="209"/>
      <c r="J266" s="220">
        <f>BK266</f>
        <v>0</v>
      </c>
      <c r="K266" s="206"/>
      <c r="L266" s="211"/>
      <c r="M266" s="212"/>
      <c r="N266" s="213"/>
      <c r="O266" s="213"/>
      <c r="P266" s="214">
        <f>SUM(P267:P307)</f>
        <v>0</v>
      </c>
      <c r="Q266" s="213"/>
      <c r="R266" s="214">
        <f>SUM(R267:R307)</f>
        <v>2.9672715299999997</v>
      </c>
      <c r="S266" s="213"/>
      <c r="T266" s="215">
        <f>SUM(T267:T307)</f>
        <v>1.1281920000000001</v>
      </c>
      <c r="AR266" s="216" t="s">
        <v>142</v>
      </c>
      <c r="AT266" s="217" t="s">
        <v>72</v>
      </c>
      <c r="AU266" s="217" t="s">
        <v>81</v>
      </c>
      <c r="AY266" s="216" t="s">
        <v>134</v>
      </c>
      <c r="BK266" s="218">
        <f>SUM(BK267:BK307)</f>
        <v>0</v>
      </c>
    </row>
    <row r="267" s="1" customFormat="1" ht="38.25" customHeight="1">
      <c r="B267" s="46"/>
      <c r="C267" s="221" t="s">
        <v>223</v>
      </c>
      <c r="D267" s="221" t="s">
        <v>137</v>
      </c>
      <c r="E267" s="222" t="s">
        <v>1075</v>
      </c>
      <c r="F267" s="223" t="s">
        <v>1076</v>
      </c>
      <c r="G267" s="224" t="s">
        <v>476</v>
      </c>
      <c r="H267" s="225">
        <v>34.490000000000002</v>
      </c>
      <c r="I267" s="226"/>
      <c r="J267" s="227">
        <f>ROUND(I267*H267,2)</f>
        <v>0</v>
      </c>
      <c r="K267" s="223" t="s">
        <v>160</v>
      </c>
      <c r="L267" s="72"/>
      <c r="M267" s="228" t="s">
        <v>21</v>
      </c>
      <c r="N267" s="229" t="s">
        <v>45</v>
      </c>
      <c r="O267" s="47"/>
      <c r="P267" s="230">
        <f>O267*H267</f>
        <v>0</v>
      </c>
      <c r="Q267" s="230">
        <v>0.025659999999999999</v>
      </c>
      <c r="R267" s="230">
        <f>Q267*H267</f>
        <v>0.88501340000000006</v>
      </c>
      <c r="S267" s="230">
        <v>0</v>
      </c>
      <c r="T267" s="231">
        <f>S267*H267</f>
        <v>0</v>
      </c>
      <c r="AR267" s="24" t="s">
        <v>146</v>
      </c>
      <c r="AT267" s="24" t="s">
        <v>137</v>
      </c>
      <c r="AU267" s="24" t="s">
        <v>142</v>
      </c>
      <c r="AY267" s="24" t="s">
        <v>134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24" t="s">
        <v>142</v>
      </c>
      <c r="BK267" s="232">
        <f>ROUND(I267*H267,2)</f>
        <v>0</v>
      </c>
      <c r="BL267" s="24" t="s">
        <v>146</v>
      </c>
      <c r="BM267" s="24" t="s">
        <v>1077</v>
      </c>
    </row>
    <row r="268" s="11" customFormat="1">
      <c r="B268" s="248"/>
      <c r="C268" s="249"/>
      <c r="D268" s="250" t="s">
        <v>502</v>
      </c>
      <c r="E268" s="259" t="s">
        <v>21</v>
      </c>
      <c r="F268" s="251" t="s">
        <v>1078</v>
      </c>
      <c r="G268" s="249"/>
      <c r="H268" s="252">
        <v>34.490000000000002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502</v>
      </c>
      <c r="AU268" s="258" t="s">
        <v>142</v>
      </c>
      <c r="AV268" s="11" t="s">
        <v>142</v>
      </c>
      <c r="AW268" s="11" t="s">
        <v>36</v>
      </c>
      <c r="AX268" s="11" t="s">
        <v>73</v>
      </c>
      <c r="AY268" s="258" t="s">
        <v>134</v>
      </c>
    </row>
    <row r="269" s="12" customFormat="1">
      <c r="B269" s="260"/>
      <c r="C269" s="261"/>
      <c r="D269" s="250" t="s">
        <v>502</v>
      </c>
      <c r="E269" s="262" t="s">
        <v>21</v>
      </c>
      <c r="F269" s="263" t="s">
        <v>843</v>
      </c>
      <c r="G269" s="261"/>
      <c r="H269" s="264">
        <v>34.490000000000002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AT269" s="270" t="s">
        <v>502</v>
      </c>
      <c r="AU269" s="270" t="s">
        <v>142</v>
      </c>
      <c r="AV269" s="12" t="s">
        <v>516</v>
      </c>
      <c r="AW269" s="12" t="s">
        <v>36</v>
      </c>
      <c r="AX269" s="12" t="s">
        <v>81</v>
      </c>
      <c r="AY269" s="270" t="s">
        <v>134</v>
      </c>
    </row>
    <row r="270" s="1" customFormat="1" ht="51" customHeight="1">
      <c r="B270" s="46"/>
      <c r="C270" s="221" t="s">
        <v>227</v>
      </c>
      <c r="D270" s="221" t="s">
        <v>137</v>
      </c>
      <c r="E270" s="222" t="s">
        <v>1079</v>
      </c>
      <c r="F270" s="223" t="s">
        <v>1080</v>
      </c>
      <c r="G270" s="224" t="s">
        <v>476</v>
      </c>
      <c r="H270" s="225">
        <v>16.489999999999998</v>
      </c>
      <c r="I270" s="226"/>
      <c r="J270" s="227">
        <f>ROUND(I270*H270,2)</f>
        <v>0</v>
      </c>
      <c r="K270" s="223" t="s">
        <v>160</v>
      </c>
      <c r="L270" s="72"/>
      <c r="M270" s="228" t="s">
        <v>21</v>
      </c>
      <c r="N270" s="229" t="s">
        <v>45</v>
      </c>
      <c r="O270" s="47"/>
      <c r="P270" s="230">
        <f>O270*H270</f>
        <v>0</v>
      </c>
      <c r="Q270" s="230">
        <v>0.031329999999999997</v>
      </c>
      <c r="R270" s="230">
        <f>Q270*H270</f>
        <v>0.51663169999999992</v>
      </c>
      <c r="S270" s="230">
        <v>0</v>
      </c>
      <c r="T270" s="231">
        <f>S270*H270</f>
        <v>0</v>
      </c>
      <c r="AR270" s="24" t="s">
        <v>146</v>
      </c>
      <c r="AT270" s="24" t="s">
        <v>137</v>
      </c>
      <c r="AU270" s="24" t="s">
        <v>142</v>
      </c>
      <c r="AY270" s="24" t="s">
        <v>134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4" t="s">
        <v>142</v>
      </c>
      <c r="BK270" s="232">
        <f>ROUND(I270*H270,2)</f>
        <v>0</v>
      </c>
      <c r="BL270" s="24" t="s">
        <v>146</v>
      </c>
      <c r="BM270" s="24" t="s">
        <v>1081</v>
      </c>
    </row>
    <row r="271" s="11" customFormat="1">
      <c r="B271" s="248"/>
      <c r="C271" s="249"/>
      <c r="D271" s="250" t="s">
        <v>502</v>
      </c>
      <c r="E271" s="259" t="s">
        <v>21</v>
      </c>
      <c r="F271" s="251" t="s">
        <v>1082</v>
      </c>
      <c r="G271" s="249"/>
      <c r="H271" s="252">
        <v>22.440000000000001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502</v>
      </c>
      <c r="AU271" s="258" t="s">
        <v>142</v>
      </c>
      <c r="AV271" s="11" t="s">
        <v>142</v>
      </c>
      <c r="AW271" s="11" t="s">
        <v>36</v>
      </c>
      <c r="AX271" s="11" t="s">
        <v>73</v>
      </c>
      <c r="AY271" s="258" t="s">
        <v>134</v>
      </c>
    </row>
    <row r="272" s="11" customFormat="1">
      <c r="B272" s="248"/>
      <c r="C272" s="249"/>
      <c r="D272" s="250" t="s">
        <v>502</v>
      </c>
      <c r="E272" s="259" t="s">
        <v>21</v>
      </c>
      <c r="F272" s="251" t="s">
        <v>1083</v>
      </c>
      <c r="G272" s="249"/>
      <c r="H272" s="252">
        <v>-5.9500000000000002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502</v>
      </c>
      <c r="AU272" s="258" t="s">
        <v>142</v>
      </c>
      <c r="AV272" s="11" t="s">
        <v>142</v>
      </c>
      <c r="AW272" s="11" t="s">
        <v>36</v>
      </c>
      <c r="AX272" s="11" t="s">
        <v>73</v>
      </c>
      <c r="AY272" s="258" t="s">
        <v>134</v>
      </c>
    </row>
    <row r="273" s="12" customFormat="1">
      <c r="B273" s="260"/>
      <c r="C273" s="261"/>
      <c r="D273" s="250" t="s">
        <v>502</v>
      </c>
      <c r="E273" s="262" t="s">
        <v>21</v>
      </c>
      <c r="F273" s="263" t="s">
        <v>843</v>
      </c>
      <c r="G273" s="261"/>
      <c r="H273" s="264">
        <v>16.489999999999998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AT273" s="270" t="s">
        <v>502</v>
      </c>
      <c r="AU273" s="270" t="s">
        <v>142</v>
      </c>
      <c r="AV273" s="12" t="s">
        <v>516</v>
      </c>
      <c r="AW273" s="12" t="s">
        <v>36</v>
      </c>
      <c r="AX273" s="12" t="s">
        <v>81</v>
      </c>
      <c r="AY273" s="270" t="s">
        <v>134</v>
      </c>
    </row>
    <row r="274" s="1" customFormat="1" ht="25.5" customHeight="1">
      <c r="B274" s="46"/>
      <c r="C274" s="221" t="s">
        <v>231</v>
      </c>
      <c r="D274" s="221" t="s">
        <v>137</v>
      </c>
      <c r="E274" s="222" t="s">
        <v>1084</v>
      </c>
      <c r="F274" s="223" t="s">
        <v>1085</v>
      </c>
      <c r="G274" s="224" t="s">
        <v>476</v>
      </c>
      <c r="H274" s="225">
        <v>2.6000000000000001</v>
      </c>
      <c r="I274" s="226"/>
      <c r="J274" s="227">
        <f>ROUND(I274*H274,2)</f>
        <v>0</v>
      </c>
      <c r="K274" s="223" t="s">
        <v>160</v>
      </c>
      <c r="L274" s="72"/>
      <c r="M274" s="228" t="s">
        <v>21</v>
      </c>
      <c r="N274" s="229" t="s">
        <v>45</v>
      </c>
      <c r="O274" s="47"/>
      <c r="P274" s="230">
        <f>O274*H274</f>
        <v>0</v>
      </c>
      <c r="Q274" s="230">
        <v>0</v>
      </c>
      <c r="R274" s="230">
        <f>Q274*H274</f>
        <v>0</v>
      </c>
      <c r="S274" s="230">
        <v>0.03175</v>
      </c>
      <c r="T274" s="231">
        <f>S274*H274</f>
        <v>0.082549999999999998</v>
      </c>
      <c r="AR274" s="24" t="s">
        <v>146</v>
      </c>
      <c r="AT274" s="24" t="s">
        <v>137</v>
      </c>
      <c r="AU274" s="24" t="s">
        <v>142</v>
      </c>
      <c r="AY274" s="24" t="s">
        <v>134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4" t="s">
        <v>142</v>
      </c>
      <c r="BK274" s="232">
        <f>ROUND(I274*H274,2)</f>
        <v>0</v>
      </c>
      <c r="BL274" s="24" t="s">
        <v>146</v>
      </c>
      <c r="BM274" s="24" t="s">
        <v>1086</v>
      </c>
    </row>
    <row r="275" s="11" customFormat="1">
      <c r="B275" s="248"/>
      <c r="C275" s="249"/>
      <c r="D275" s="250" t="s">
        <v>502</v>
      </c>
      <c r="E275" s="259" t="s">
        <v>21</v>
      </c>
      <c r="F275" s="251" t="s">
        <v>1087</v>
      </c>
      <c r="G275" s="249"/>
      <c r="H275" s="252">
        <v>2.6000000000000001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502</v>
      </c>
      <c r="AU275" s="258" t="s">
        <v>142</v>
      </c>
      <c r="AV275" s="11" t="s">
        <v>142</v>
      </c>
      <c r="AW275" s="11" t="s">
        <v>36</v>
      </c>
      <c r="AX275" s="11" t="s">
        <v>73</v>
      </c>
      <c r="AY275" s="258" t="s">
        <v>134</v>
      </c>
    </row>
    <row r="276" s="12" customFormat="1">
      <c r="B276" s="260"/>
      <c r="C276" s="261"/>
      <c r="D276" s="250" t="s">
        <v>502</v>
      </c>
      <c r="E276" s="262" t="s">
        <v>21</v>
      </c>
      <c r="F276" s="263" t="s">
        <v>843</v>
      </c>
      <c r="G276" s="261"/>
      <c r="H276" s="264">
        <v>2.6000000000000001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AT276" s="270" t="s">
        <v>502</v>
      </c>
      <c r="AU276" s="270" t="s">
        <v>142</v>
      </c>
      <c r="AV276" s="12" t="s">
        <v>516</v>
      </c>
      <c r="AW276" s="12" t="s">
        <v>36</v>
      </c>
      <c r="AX276" s="12" t="s">
        <v>81</v>
      </c>
      <c r="AY276" s="270" t="s">
        <v>134</v>
      </c>
    </row>
    <row r="277" s="1" customFormat="1" ht="38.25" customHeight="1">
      <c r="B277" s="46"/>
      <c r="C277" s="221" t="s">
        <v>235</v>
      </c>
      <c r="D277" s="221" t="s">
        <v>137</v>
      </c>
      <c r="E277" s="222" t="s">
        <v>1088</v>
      </c>
      <c r="F277" s="223" t="s">
        <v>1089</v>
      </c>
      <c r="G277" s="224" t="s">
        <v>476</v>
      </c>
      <c r="H277" s="225">
        <v>6.617</v>
      </c>
      <c r="I277" s="226"/>
      <c r="J277" s="227">
        <f>ROUND(I277*H277,2)</f>
        <v>0</v>
      </c>
      <c r="K277" s="223" t="s">
        <v>160</v>
      </c>
      <c r="L277" s="72"/>
      <c r="M277" s="228" t="s">
        <v>21</v>
      </c>
      <c r="N277" s="229" t="s">
        <v>45</v>
      </c>
      <c r="O277" s="47"/>
      <c r="P277" s="230">
        <f>O277*H277</f>
        <v>0</v>
      </c>
      <c r="Q277" s="230">
        <v>0.015440000000000001</v>
      </c>
      <c r="R277" s="230">
        <f>Q277*H277</f>
        <v>0.10216648</v>
      </c>
      <c r="S277" s="230">
        <v>0</v>
      </c>
      <c r="T277" s="231">
        <f>S277*H277</f>
        <v>0</v>
      </c>
      <c r="AR277" s="24" t="s">
        <v>146</v>
      </c>
      <c r="AT277" s="24" t="s">
        <v>137</v>
      </c>
      <c r="AU277" s="24" t="s">
        <v>142</v>
      </c>
      <c r="AY277" s="24" t="s">
        <v>134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4" t="s">
        <v>142</v>
      </c>
      <c r="BK277" s="232">
        <f>ROUND(I277*H277,2)</f>
        <v>0</v>
      </c>
      <c r="BL277" s="24" t="s">
        <v>146</v>
      </c>
      <c r="BM277" s="24" t="s">
        <v>1090</v>
      </c>
    </row>
    <row r="278" s="11" customFormat="1">
      <c r="B278" s="248"/>
      <c r="C278" s="249"/>
      <c r="D278" s="250" t="s">
        <v>502</v>
      </c>
      <c r="E278" s="259" t="s">
        <v>21</v>
      </c>
      <c r="F278" s="251" t="s">
        <v>1091</v>
      </c>
      <c r="G278" s="249"/>
      <c r="H278" s="252">
        <v>6.617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502</v>
      </c>
      <c r="AU278" s="258" t="s">
        <v>142</v>
      </c>
      <c r="AV278" s="11" t="s">
        <v>142</v>
      </c>
      <c r="AW278" s="11" t="s">
        <v>36</v>
      </c>
      <c r="AX278" s="11" t="s">
        <v>73</v>
      </c>
      <c r="AY278" s="258" t="s">
        <v>134</v>
      </c>
    </row>
    <row r="279" s="12" customFormat="1">
      <c r="B279" s="260"/>
      <c r="C279" s="261"/>
      <c r="D279" s="250" t="s">
        <v>502</v>
      </c>
      <c r="E279" s="262" t="s">
        <v>21</v>
      </c>
      <c r="F279" s="263" t="s">
        <v>843</v>
      </c>
      <c r="G279" s="261"/>
      <c r="H279" s="264">
        <v>6.617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AT279" s="270" t="s">
        <v>502</v>
      </c>
      <c r="AU279" s="270" t="s">
        <v>142</v>
      </c>
      <c r="AV279" s="12" t="s">
        <v>516</v>
      </c>
      <c r="AW279" s="12" t="s">
        <v>36</v>
      </c>
      <c r="AX279" s="12" t="s">
        <v>81</v>
      </c>
      <c r="AY279" s="270" t="s">
        <v>134</v>
      </c>
    </row>
    <row r="280" s="1" customFormat="1" ht="38.25" customHeight="1">
      <c r="B280" s="46"/>
      <c r="C280" s="221" t="s">
        <v>239</v>
      </c>
      <c r="D280" s="221" t="s">
        <v>137</v>
      </c>
      <c r="E280" s="222" t="s">
        <v>1092</v>
      </c>
      <c r="F280" s="223" t="s">
        <v>1093</v>
      </c>
      <c r="G280" s="224" t="s">
        <v>476</v>
      </c>
      <c r="H280" s="225">
        <v>18.809999999999999</v>
      </c>
      <c r="I280" s="226"/>
      <c r="J280" s="227">
        <f>ROUND(I280*H280,2)</f>
        <v>0</v>
      </c>
      <c r="K280" s="223" t="s">
        <v>160</v>
      </c>
      <c r="L280" s="72"/>
      <c r="M280" s="228" t="s">
        <v>21</v>
      </c>
      <c r="N280" s="229" t="s">
        <v>45</v>
      </c>
      <c r="O280" s="47"/>
      <c r="P280" s="230">
        <f>O280*H280</f>
        <v>0</v>
      </c>
      <c r="Q280" s="230">
        <v>0.03082</v>
      </c>
      <c r="R280" s="230">
        <f>Q280*H280</f>
        <v>0.57972419999999991</v>
      </c>
      <c r="S280" s="230">
        <v>0</v>
      </c>
      <c r="T280" s="231">
        <f>S280*H280</f>
        <v>0</v>
      </c>
      <c r="AR280" s="24" t="s">
        <v>146</v>
      </c>
      <c r="AT280" s="24" t="s">
        <v>137</v>
      </c>
      <c r="AU280" s="24" t="s">
        <v>142</v>
      </c>
      <c r="AY280" s="24" t="s">
        <v>134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4" t="s">
        <v>142</v>
      </c>
      <c r="BK280" s="232">
        <f>ROUND(I280*H280,2)</f>
        <v>0</v>
      </c>
      <c r="BL280" s="24" t="s">
        <v>146</v>
      </c>
      <c r="BM280" s="24" t="s">
        <v>1094</v>
      </c>
    </row>
    <row r="281" s="11" customFormat="1">
      <c r="B281" s="248"/>
      <c r="C281" s="249"/>
      <c r="D281" s="250" t="s">
        <v>502</v>
      </c>
      <c r="E281" s="259" t="s">
        <v>21</v>
      </c>
      <c r="F281" s="251" t="s">
        <v>1095</v>
      </c>
      <c r="G281" s="249"/>
      <c r="H281" s="252">
        <v>18.809999999999999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502</v>
      </c>
      <c r="AU281" s="258" t="s">
        <v>142</v>
      </c>
      <c r="AV281" s="11" t="s">
        <v>142</v>
      </c>
      <c r="AW281" s="11" t="s">
        <v>36</v>
      </c>
      <c r="AX281" s="11" t="s">
        <v>73</v>
      </c>
      <c r="AY281" s="258" t="s">
        <v>134</v>
      </c>
    </row>
    <row r="282" s="12" customFormat="1">
      <c r="B282" s="260"/>
      <c r="C282" s="261"/>
      <c r="D282" s="250" t="s">
        <v>502</v>
      </c>
      <c r="E282" s="262" t="s">
        <v>21</v>
      </c>
      <c r="F282" s="263" t="s">
        <v>843</v>
      </c>
      <c r="G282" s="261"/>
      <c r="H282" s="264">
        <v>18.809999999999999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AT282" s="270" t="s">
        <v>502</v>
      </c>
      <c r="AU282" s="270" t="s">
        <v>142</v>
      </c>
      <c r="AV282" s="12" t="s">
        <v>516</v>
      </c>
      <c r="AW282" s="12" t="s">
        <v>36</v>
      </c>
      <c r="AX282" s="12" t="s">
        <v>81</v>
      </c>
      <c r="AY282" s="270" t="s">
        <v>134</v>
      </c>
    </row>
    <row r="283" s="1" customFormat="1" ht="38.25" customHeight="1">
      <c r="B283" s="46"/>
      <c r="C283" s="221" t="s">
        <v>141</v>
      </c>
      <c r="D283" s="221" t="s">
        <v>137</v>
      </c>
      <c r="E283" s="222" t="s">
        <v>1096</v>
      </c>
      <c r="F283" s="223" t="s">
        <v>1097</v>
      </c>
      <c r="G283" s="224" t="s">
        <v>476</v>
      </c>
      <c r="H283" s="225">
        <v>61.755000000000003</v>
      </c>
      <c r="I283" s="226"/>
      <c r="J283" s="227">
        <f>ROUND(I283*H283,2)</f>
        <v>0</v>
      </c>
      <c r="K283" s="223" t="s">
        <v>160</v>
      </c>
      <c r="L283" s="72"/>
      <c r="M283" s="228" t="s">
        <v>21</v>
      </c>
      <c r="N283" s="229" t="s">
        <v>45</v>
      </c>
      <c r="O283" s="47"/>
      <c r="P283" s="230">
        <f>O283*H283</f>
        <v>0</v>
      </c>
      <c r="Q283" s="230">
        <v>0.01223</v>
      </c>
      <c r="R283" s="230">
        <f>Q283*H283</f>
        <v>0.75526364999999995</v>
      </c>
      <c r="S283" s="230">
        <v>0</v>
      </c>
      <c r="T283" s="231">
        <f>S283*H283</f>
        <v>0</v>
      </c>
      <c r="AR283" s="24" t="s">
        <v>146</v>
      </c>
      <c r="AT283" s="24" t="s">
        <v>137</v>
      </c>
      <c r="AU283" s="24" t="s">
        <v>142</v>
      </c>
      <c r="AY283" s="24" t="s">
        <v>134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142</v>
      </c>
      <c r="BK283" s="232">
        <f>ROUND(I283*H283,2)</f>
        <v>0</v>
      </c>
      <c r="BL283" s="24" t="s">
        <v>146</v>
      </c>
      <c r="BM283" s="24" t="s">
        <v>1098</v>
      </c>
    </row>
    <row r="284" s="11" customFormat="1">
      <c r="B284" s="248"/>
      <c r="C284" s="249"/>
      <c r="D284" s="250" t="s">
        <v>502</v>
      </c>
      <c r="E284" s="259" t="s">
        <v>21</v>
      </c>
      <c r="F284" s="251" t="s">
        <v>1099</v>
      </c>
      <c r="G284" s="249"/>
      <c r="H284" s="252">
        <v>61.755000000000003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502</v>
      </c>
      <c r="AU284" s="258" t="s">
        <v>142</v>
      </c>
      <c r="AV284" s="11" t="s">
        <v>142</v>
      </c>
      <c r="AW284" s="11" t="s">
        <v>36</v>
      </c>
      <c r="AX284" s="11" t="s">
        <v>73</v>
      </c>
      <c r="AY284" s="258" t="s">
        <v>134</v>
      </c>
    </row>
    <row r="285" s="12" customFormat="1">
      <c r="B285" s="260"/>
      <c r="C285" s="261"/>
      <c r="D285" s="250" t="s">
        <v>502</v>
      </c>
      <c r="E285" s="262" t="s">
        <v>21</v>
      </c>
      <c r="F285" s="263" t="s">
        <v>843</v>
      </c>
      <c r="G285" s="261"/>
      <c r="H285" s="264">
        <v>61.755000000000003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AT285" s="270" t="s">
        <v>502</v>
      </c>
      <c r="AU285" s="270" t="s">
        <v>142</v>
      </c>
      <c r="AV285" s="12" t="s">
        <v>516</v>
      </c>
      <c r="AW285" s="12" t="s">
        <v>36</v>
      </c>
      <c r="AX285" s="12" t="s">
        <v>81</v>
      </c>
      <c r="AY285" s="270" t="s">
        <v>134</v>
      </c>
    </row>
    <row r="286" s="1" customFormat="1" ht="38.25" customHeight="1">
      <c r="B286" s="46"/>
      <c r="C286" s="221" t="s">
        <v>310</v>
      </c>
      <c r="D286" s="221" t="s">
        <v>137</v>
      </c>
      <c r="E286" s="222" t="s">
        <v>1100</v>
      </c>
      <c r="F286" s="223" t="s">
        <v>1101</v>
      </c>
      <c r="G286" s="224" t="s">
        <v>476</v>
      </c>
      <c r="H286" s="225">
        <v>5.9000000000000004</v>
      </c>
      <c r="I286" s="226"/>
      <c r="J286" s="227">
        <f>ROUND(I286*H286,2)</f>
        <v>0</v>
      </c>
      <c r="K286" s="223" t="s">
        <v>160</v>
      </c>
      <c r="L286" s="72"/>
      <c r="M286" s="228" t="s">
        <v>21</v>
      </c>
      <c r="N286" s="229" t="s">
        <v>45</v>
      </c>
      <c r="O286" s="47"/>
      <c r="P286" s="230">
        <f>O286*H286</f>
        <v>0</v>
      </c>
      <c r="Q286" s="230">
        <v>0.012540000000000001</v>
      </c>
      <c r="R286" s="230">
        <f>Q286*H286</f>
        <v>0.07398600000000001</v>
      </c>
      <c r="S286" s="230">
        <v>0</v>
      </c>
      <c r="T286" s="231">
        <f>S286*H286</f>
        <v>0</v>
      </c>
      <c r="AR286" s="24" t="s">
        <v>146</v>
      </c>
      <c r="AT286" s="24" t="s">
        <v>137</v>
      </c>
      <c r="AU286" s="24" t="s">
        <v>142</v>
      </c>
      <c r="AY286" s="24" t="s">
        <v>134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24" t="s">
        <v>142</v>
      </c>
      <c r="BK286" s="232">
        <f>ROUND(I286*H286,2)</f>
        <v>0</v>
      </c>
      <c r="BL286" s="24" t="s">
        <v>146</v>
      </c>
      <c r="BM286" s="24" t="s">
        <v>1102</v>
      </c>
    </row>
    <row r="287" s="11" customFormat="1">
      <c r="B287" s="248"/>
      <c r="C287" s="249"/>
      <c r="D287" s="250" t="s">
        <v>502</v>
      </c>
      <c r="E287" s="259" t="s">
        <v>21</v>
      </c>
      <c r="F287" s="251" t="s">
        <v>1103</v>
      </c>
      <c r="G287" s="249"/>
      <c r="H287" s="252">
        <v>5.9000000000000004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502</v>
      </c>
      <c r="AU287" s="258" t="s">
        <v>142</v>
      </c>
      <c r="AV287" s="11" t="s">
        <v>142</v>
      </c>
      <c r="AW287" s="11" t="s">
        <v>36</v>
      </c>
      <c r="AX287" s="11" t="s">
        <v>73</v>
      </c>
      <c r="AY287" s="258" t="s">
        <v>134</v>
      </c>
    </row>
    <row r="288" s="12" customFormat="1">
      <c r="B288" s="260"/>
      <c r="C288" s="261"/>
      <c r="D288" s="250" t="s">
        <v>502</v>
      </c>
      <c r="E288" s="262" t="s">
        <v>21</v>
      </c>
      <c r="F288" s="263" t="s">
        <v>843</v>
      </c>
      <c r="G288" s="261"/>
      <c r="H288" s="264">
        <v>5.9000000000000004</v>
      </c>
      <c r="I288" s="265"/>
      <c r="J288" s="261"/>
      <c r="K288" s="261"/>
      <c r="L288" s="266"/>
      <c r="M288" s="267"/>
      <c r="N288" s="268"/>
      <c r="O288" s="268"/>
      <c r="P288" s="268"/>
      <c r="Q288" s="268"/>
      <c r="R288" s="268"/>
      <c r="S288" s="268"/>
      <c r="T288" s="269"/>
      <c r="AT288" s="270" t="s">
        <v>502</v>
      </c>
      <c r="AU288" s="270" t="s">
        <v>142</v>
      </c>
      <c r="AV288" s="12" t="s">
        <v>516</v>
      </c>
      <c r="AW288" s="12" t="s">
        <v>36</v>
      </c>
      <c r="AX288" s="12" t="s">
        <v>81</v>
      </c>
      <c r="AY288" s="270" t="s">
        <v>134</v>
      </c>
    </row>
    <row r="289" s="1" customFormat="1" ht="25.5" customHeight="1">
      <c r="B289" s="46"/>
      <c r="C289" s="221" t="s">
        <v>326</v>
      </c>
      <c r="D289" s="221" t="s">
        <v>137</v>
      </c>
      <c r="E289" s="222" t="s">
        <v>1104</v>
      </c>
      <c r="F289" s="223" t="s">
        <v>1105</v>
      </c>
      <c r="G289" s="224" t="s">
        <v>476</v>
      </c>
      <c r="H289" s="225">
        <v>65.900000000000006</v>
      </c>
      <c r="I289" s="226"/>
      <c r="J289" s="227">
        <f>ROUND(I289*H289,2)</f>
        <v>0</v>
      </c>
      <c r="K289" s="223" t="s">
        <v>160</v>
      </c>
      <c r="L289" s="72"/>
      <c r="M289" s="228" t="s">
        <v>21</v>
      </c>
      <c r="N289" s="229" t="s">
        <v>45</v>
      </c>
      <c r="O289" s="4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4" t="s">
        <v>146</v>
      </c>
      <c r="AT289" s="24" t="s">
        <v>137</v>
      </c>
      <c r="AU289" s="24" t="s">
        <v>142</v>
      </c>
      <c r="AY289" s="24" t="s">
        <v>134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4" t="s">
        <v>142</v>
      </c>
      <c r="BK289" s="232">
        <f>ROUND(I289*H289,2)</f>
        <v>0</v>
      </c>
      <c r="BL289" s="24" t="s">
        <v>146</v>
      </c>
      <c r="BM289" s="24" t="s">
        <v>1106</v>
      </c>
    </row>
    <row r="290" s="11" customFormat="1">
      <c r="B290" s="248"/>
      <c r="C290" s="249"/>
      <c r="D290" s="250" t="s">
        <v>502</v>
      </c>
      <c r="E290" s="259" t="s">
        <v>21</v>
      </c>
      <c r="F290" s="251" t="s">
        <v>1107</v>
      </c>
      <c r="G290" s="249"/>
      <c r="H290" s="252">
        <v>65.900000000000006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502</v>
      </c>
      <c r="AU290" s="258" t="s">
        <v>142</v>
      </c>
      <c r="AV290" s="11" t="s">
        <v>142</v>
      </c>
      <c r="AW290" s="11" t="s">
        <v>36</v>
      </c>
      <c r="AX290" s="11" t="s">
        <v>73</v>
      </c>
      <c r="AY290" s="258" t="s">
        <v>134</v>
      </c>
    </row>
    <row r="291" s="12" customFormat="1">
      <c r="B291" s="260"/>
      <c r="C291" s="261"/>
      <c r="D291" s="250" t="s">
        <v>502</v>
      </c>
      <c r="E291" s="262" t="s">
        <v>21</v>
      </c>
      <c r="F291" s="263" t="s">
        <v>843</v>
      </c>
      <c r="G291" s="261"/>
      <c r="H291" s="264">
        <v>65.900000000000006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502</v>
      </c>
      <c r="AU291" s="270" t="s">
        <v>142</v>
      </c>
      <c r="AV291" s="12" t="s">
        <v>516</v>
      </c>
      <c r="AW291" s="12" t="s">
        <v>36</v>
      </c>
      <c r="AX291" s="12" t="s">
        <v>81</v>
      </c>
      <c r="AY291" s="270" t="s">
        <v>134</v>
      </c>
    </row>
    <row r="292" s="1" customFormat="1" ht="16.5" customHeight="1">
      <c r="B292" s="46"/>
      <c r="C292" s="233" t="s">
        <v>395</v>
      </c>
      <c r="D292" s="233" t="s">
        <v>167</v>
      </c>
      <c r="E292" s="234" t="s">
        <v>1108</v>
      </c>
      <c r="F292" s="235" t="s">
        <v>1109</v>
      </c>
      <c r="G292" s="236" t="s">
        <v>476</v>
      </c>
      <c r="H292" s="237">
        <v>72.489999999999995</v>
      </c>
      <c r="I292" s="238"/>
      <c r="J292" s="239">
        <f>ROUND(I292*H292,2)</f>
        <v>0</v>
      </c>
      <c r="K292" s="235" t="s">
        <v>160</v>
      </c>
      <c r="L292" s="240"/>
      <c r="M292" s="241" t="s">
        <v>21</v>
      </c>
      <c r="N292" s="242" t="s">
        <v>45</v>
      </c>
      <c r="O292" s="47"/>
      <c r="P292" s="230">
        <f>O292*H292</f>
        <v>0</v>
      </c>
      <c r="Q292" s="230">
        <v>0.00013999999999999999</v>
      </c>
      <c r="R292" s="230">
        <f>Q292*H292</f>
        <v>0.010148599999999999</v>
      </c>
      <c r="S292" s="230">
        <v>0</v>
      </c>
      <c r="T292" s="231">
        <f>S292*H292</f>
        <v>0</v>
      </c>
      <c r="AR292" s="24" t="s">
        <v>171</v>
      </c>
      <c r="AT292" s="24" t="s">
        <v>167</v>
      </c>
      <c r="AU292" s="24" t="s">
        <v>142</v>
      </c>
      <c r="AY292" s="24" t="s">
        <v>134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24" t="s">
        <v>142</v>
      </c>
      <c r="BK292" s="232">
        <f>ROUND(I292*H292,2)</f>
        <v>0</v>
      </c>
      <c r="BL292" s="24" t="s">
        <v>146</v>
      </c>
      <c r="BM292" s="24" t="s">
        <v>1110</v>
      </c>
    </row>
    <row r="293" s="11" customFormat="1">
      <c r="B293" s="248"/>
      <c r="C293" s="249"/>
      <c r="D293" s="250" t="s">
        <v>502</v>
      </c>
      <c r="E293" s="249"/>
      <c r="F293" s="251" t="s">
        <v>1111</v>
      </c>
      <c r="G293" s="249"/>
      <c r="H293" s="252">
        <v>72.489999999999995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502</v>
      </c>
      <c r="AU293" s="258" t="s">
        <v>142</v>
      </c>
      <c r="AV293" s="11" t="s">
        <v>142</v>
      </c>
      <c r="AW293" s="11" t="s">
        <v>6</v>
      </c>
      <c r="AX293" s="11" t="s">
        <v>81</v>
      </c>
      <c r="AY293" s="258" t="s">
        <v>134</v>
      </c>
    </row>
    <row r="294" s="1" customFormat="1" ht="16.5" customHeight="1">
      <c r="B294" s="46"/>
      <c r="C294" s="221" t="s">
        <v>399</v>
      </c>
      <c r="D294" s="221" t="s">
        <v>137</v>
      </c>
      <c r="E294" s="222" t="s">
        <v>1112</v>
      </c>
      <c r="F294" s="223" t="s">
        <v>1113</v>
      </c>
      <c r="G294" s="224" t="s">
        <v>159</v>
      </c>
      <c r="H294" s="225">
        <v>3.75</v>
      </c>
      <c r="I294" s="226"/>
      <c r="J294" s="227">
        <f>ROUND(I294*H294,2)</f>
        <v>0</v>
      </c>
      <c r="K294" s="223" t="s">
        <v>160</v>
      </c>
      <c r="L294" s="72"/>
      <c r="M294" s="228" t="s">
        <v>21</v>
      </c>
      <c r="N294" s="229" t="s">
        <v>45</v>
      </c>
      <c r="O294" s="47"/>
      <c r="P294" s="230">
        <f>O294*H294</f>
        <v>0</v>
      </c>
      <c r="Q294" s="230">
        <v>0.011610000000000001</v>
      </c>
      <c r="R294" s="230">
        <f>Q294*H294</f>
        <v>0.0435375</v>
      </c>
      <c r="S294" s="230">
        <v>0</v>
      </c>
      <c r="T294" s="231">
        <f>S294*H294</f>
        <v>0</v>
      </c>
      <c r="AR294" s="24" t="s">
        <v>146</v>
      </c>
      <c r="AT294" s="24" t="s">
        <v>137</v>
      </c>
      <c r="AU294" s="24" t="s">
        <v>142</v>
      </c>
      <c r="AY294" s="24" t="s">
        <v>134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142</v>
      </c>
      <c r="BK294" s="232">
        <f>ROUND(I294*H294,2)</f>
        <v>0</v>
      </c>
      <c r="BL294" s="24" t="s">
        <v>146</v>
      </c>
      <c r="BM294" s="24" t="s">
        <v>1114</v>
      </c>
    </row>
    <row r="295" s="11" customFormat="1">
      <c r="B295" s="248"/>
      <c r="C295" s="249"/>
      <c r="D295" s="250" t="s">
        <v>502</v>
      </c>
      <c r="E295" s="259" t="s">
        <v>21</v>
      </c>
      <c r="F295" s="251" t="s">
        <v>1115</v>
      </c>
      <c r="G295" s="249"/>
      <c r="H295" s="252">
        <v>3.75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AT295" s="258" t="s">
        <v>502</v>
      </c>
      <c r="AU295" s="258" t="s">
        <v>142</v>
      </c>
      <c r="AV295" s="11" t="s">
        <v>142</v>
      </c>
      <c r="AW295" s="11" t="s">
        <v>36</v>
      </c>
      <c r="AX295" s="11" t="s">
        <v>73</v>
      </c>
      <c r="AY295" s="258" t="s">
        <v>134</v>
      </c>
    </row>
    <row r="296" s="12" customFormat="1">
      <c r="B296" s="260"/>
      <c r="C296" s="261"/>
      <c r="D296" s="250" t="s">
        <v>502</v>
      </c>
      <c r="E296" s="262" t="s">
        <v>21</v>
      </c>
      <c r="F296" s="263" t="s">
        <v>843</v>
      </c>
      <c r="G296" s="261"/>
      <c r="H296" s="264">
        <v>3.75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502</v>
      </c>
      <c r="AU296" s="270" t="s">
        <v>142</v>
      </c>
      <c r="AV296" s="12" t="s">
        <v>516</v>
      </c>
      <c r="AW296" s="12" t="s">
        <v>36</v>
      </c>
      <c r="AX296" s="12" t="s">
        <v>81</v>
      </c>
      <c r="AY296" s="270" t="s">
        <v>134</v>
      </c>
    </row>
    <row r="297" s="1" customFormat="1" ht="25.5" customHeight="1">
      <c r="B297" s="46"/>
      <c r="C297" s="221" t="s">
        <v>437</v>
      </c>
      <c r="D297" s="221" t="s">
        <v>137</v>
      </c>
      <c r="E297" s="222" t="s">
        <v>1116</v>
      </c>
      <c r="F297" s="223" t="s">
        <v>1117</v>
      </c>
      <c r="G297" s="224" t="s">
        <v>189</v>
      </c>
      <c r="H297" s="225">
        <v>1</v>
      </c>
      <c r="I297" s="226"/>
      <c r="J297" s="227">
        <f>ROUND(I297*H297,2)</f>
        <v>0</v>
      </c>
      <c r="K297" s="223" t="s">
        <v>160</v>
      </c>
      <c r="L297" s="72"/>
      <c r="M297" s="228" t="s">
        <v>21</v>
      </c>
      <c r="N297" s="229" t="s">
        <v>45</v>
      </c>
      <c r="O297" s="47"/>
      <c r="P297" s="230">
        <f>O297*H297</f>
        <v>0</v>
      </c>
      <c r="Q297" s="230">
        <v>6.9999999999999994E-05</v>
      </c>
      <c r="R297" s="230">
        <f>Q297*H297</f>
        <v>6.9999999999999994E-05</v>
      </c>
      <c r="S297" s="230">
        <v>0</v>
      </c>
      <c r="T297" s="231">
        <f>S297*H297</f>
        <v>0</v>
      </c>
      <c r="AR297" s="24" t="s">
        <v>146</v>
      </c>
      <c r="AT297" s="24" t="s">
        <v>137</v>
      </c>
      <c r="AU297" s="24" t="s">
        <v>142</v>
      </c>
      <c r="AY297" s="24" t="s">
        <v>134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24" t="s">
        <v>142</v>
      </c>
      <c r="BK297" s="232">
        <f>ROUND(I297*H297,2)</f>
        <v>0</v>
      </c>
      <c r="BL297" s="24" t="s">
        <v>146</v>
      </c>
      <c r="BM297" s="24" t="s">
        <v>1118</v>
      </c>
    </row>
    <row r="298" s="11" customFormat="1">
      <c r="B298" s="248"/>
      <c r="C298" s="249"/>
      <c r="D298" s="250" t="s">
        <v>502</v>
      </c>
      <c r="E298" s="259" t="s">
        <v>21</v>
      </c>
      <c r="F298" s="251" t="s">
        <v>81</v>
      </c>
      <c r="G298" s="249"/>
      <c r="H298" s="252">
        <v>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502</v>
      </c>
      <c r="AU298" s="258" t="s">
        <v>142</v>
      </c>
      <c r="AV298" s="11" t="s">
        <v>142</v>
      </c>
      <c r="AW298" s="11" t="s">
        <v>36</v>
      </c>
      <c r="AX298" s="11" t="s">
        <v>73</v>
      </c>
      <c r="AY298" s="258" t="s">
        <v>134</v>
      </c>
    </row>
    <row r="299" s="12" customFormat="1">
      <c r="B299" s="260"/>
      <c r="C299" s="261"/>
      <c r="D299" s="250" t="s">
        <v>502</v>
      </c>
      <c r="E299" s="262" t="s">
        <v>21</v>
      </c>
      <c r="F299" s="263" t="s">
        <v>843</v>
      </c>
      <c r="G299" s="261"/>
      <c r="H299" s="264">
        <v>1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AT299" s="270" t="s">
        <v>502</v>
      </c>
      <c r="AU299" s="270" t="s">
        <v>142</v>
      </c>
      <c r="AV299" s="12" t="s">
        <v>516</v>
      </c>
      <c r="AW299" s="12" t="s">
        <v>36</v>
      </c>
      <c r="AX299" s="12" t="s">
        <v>81</v>
      </c>
      <c r="AY299" s="270" t="s">
        <v>134</v>
      </c>
    </row>
    <row r="300" s="1" customFormat="1" ht="16.5" customHeight="1">
      <c r="B300" s="46"/>
      <c r="C300" s="233" t="s">
        <v>441</v>
      </c>
      <c r="D300" s="233" t="s">
        <v>167</v>
      </c>
      <c r="E300" s="234" t="s">
        <v>1119</v>
      </c>
      <c r="F300" s="235" t="s">
        <v>1120</v>
      </c>
      <c r="G300" s="236" t="s">
        <v>189</v>
      </c>
      <c r="H300" s="237">
        <v>1</v>
      </c>
      <c r="I300" s="238"/>
      <c r="J300" s="239">
        <f>ROUND(I300*H300,2)</f>
        <v>0</v>
      </c>
      <c r="K300" s="235" t="s">
        <v>160</v>
      </c>
      <c r="L300" s="240"/>
      <c r="M300" s="241" t="s">
        <v>21</v>
      </c>
      <c r="N300" s="242" t="s">
        <v>45</v>
      </c>
      <c r="O300" s="47"/>
      <c r="P300" s="230">
        <f>O300*H300</f>
        <v>0</v>
      </c>
      <c r="Q300" s="230">
        <v>0.00072999999999999996</v>
      </c>
      <c r="R300" s="230">
        <f>Q300*H300</f>
        <v>0.00072999999999999996</v>
      </c>
      <c r="S300" s="230">
        <v>0</v>
      </c>
      <c r="T300" s="231">
        <f>S300*H300</f>
        <v>0</v>
      </c>
      <c r="AR300" s="24" t="s">
        <v>171</v>
      </c>
      <c r="AT300" s="24" t="s">
        <v>167</v>
      </c>
      <c r="AU300" s="24" t="s">
        <v>142</v>
      </c>
      <c r="AY300" s="24" t="s">
        <v>134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4" t="s">
        <v>142</v>
      </c>
      <c r="BK300" s="232">
        <f>ROUND(I300*H300,2)</f>
        <v>0</v>
      </c>
      <c r="BL300" s="24" t="s">
        <v>146</v>
      </c>
      <c r="BM300" s="24" t="s">
        <v>1121</v>
      </c>
    </row>
    <row r="301" s="1" customFormat="1" ht="25.5" customHeight="1">
      <c r="B301" s="46"/>
      <c r="C301" s="221" t="s">
        <v>445</v>
      </c>
      <c r="D301" s="221" t="s">
        <v>137</v>
      </c>
      <c r="E301" s="222" t="s">
        <v>1122</v>
      </c>
      <c r="F301" s="223" t="s">
        <v>1123</v>
      </c>
      <c r="G301" s="224" t="s">
        <v>189</v>
      </c>
      <c r="H301" s="225">
        <v>1</v>
      </c>
      <c r="I301" s="226"/>
      <c r="J301" s="227">
        <f>ROUND(I301*H301,2)</f>
        <v>0</v>
      </c>
      <c r="K301" s="223" t="s">
        <v>160</v>
      </c>
      <c r="L301" s="72"/>
      <c r="M301" s="228" t="s">
        <v>21</v>
      </c>
      <c r="N301" s="229" t="s">
        <v>45</v>
      </c>
      <c r="O301" s="47"/>
      <c r="P301" s="230">
        <f>O301*H301</f>
        <v>0</v>
      </c>
      <c r="Q301" s="230">
        <v>0</v>
      </c>
      <c r="R301" s="230">
        <f>Q301*H301</f>
        <v>0</v>
      </c>
      <c r="S301" s="230">
        <v>0.016899999999999998</v>
      </c>
      <c r="T301" s="231">
        <f>S301*H301</f>
        <v>0.016899999999999998</v>
      </c>
      <c r="AR301" s="24" t="s">
        <v>146</v>
      </c>
      <c r="AT301" s="24" t="s">
        <v>137</v>
      </c>
      <c r="AU301" s="24" t="s">
        <v>142</v>
      </c>
      <c r="AY301" s="24" t="s">
        <v>134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4" t="s">
        <v>142</v>
      </c>
      <c r="BK301" s="232">
        <f>ROUND(I301*H301,2)</f>
        <v>0</v>
      </c>
      <c r="BL301" s="24" t="s">
        <v>146</v>
      </c>
      <c r="BM301" s="24" t="s">
        <v>1124</v>
      </c>
    </row>
    <row r="302" s="11" customFormat="1">
      <c r="B302" s="248"/>
      <c r="C302" s="249"/>
      <c r="D302" s="250" t="s">
        <v>502</v>
      </c>
      <c r="E302" s="259" t="s">
        <v>21</v>
      </c>
      <c r="F302" s="251" t="s">
        <v>81</v>
      </c>
      <c r="G302" s="249"/>
      <c r="H302" s="252">
        <v>1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502</v>
      </c>
      <c r="AU302" s="258" t="s">
        <v>142</v>
      </c>
      <c r="AV302" s="11" t="s">
        <v>142</v>
      </c>
      <c r="AW302" s="11" t="s">
        <v>36</v>
      </c>
      <c r="AX302" s="11" t="s">
        <v>73</v>
      </c>
      <c r="AY302" s="258" t="s">
        <v>134</v>
      </c>
    </row>
    <row r="303" s="12" customFormat="1">
      <c r="B303" s="260"/>
      <c r="C303" s="261"/>
      <c r="D303" s="250" t="s">
        <v>502</v>
      </c>
      <c r="E303" s="262" t="s">
        <v>21</v>
      </c>
      <c r="F303" s="263" t="s">
        <v>843</v>
      </c>
      <c r="G303" s="261"/>
      <c r="H303" s="264">
        <v>1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502</v>
      </c>
      <c r="AU303" s="270" t="s">
        <v>142</v>
      </c>
      <c r="AV303" s="12" t="s">
        <v>516</v>
      </c>
      <c r="AW303" s="12" t="s">
        <v>36</v>
      </c>
      <c r="AX303" s="12" t="s">
        <v>81</v>
      </c>
      <c r="AY303" s="270" t="s">
        <v>134</v>
      </c>
    </row>
    <row r="304" s="1" customFormat="1" ht="25.5" customHeight="1">
      <c r="B304" s="46"/>
      <c r="C304" s="221" t="s">
        <v>449</v>
      </c>
      <c r="D304" s="221" t="s">
        <v>137</v>
      </c>
      <c r="E304" s="222" t="s">
        <v>1125</v>
      </c>
      <c r="F304" s="223" t="s">
        <v>1126</v>
      </c>
      <c r="G304" s="224" t="s">
        <v>476</v>
      </c>
      <c r="H304" s="225">
        <v>39.567</v>
      </c>
      <c r="I304" s="226"/>
      <c r="J304" s="227">
        <f>ROUND(I304*H304,2)</f>
        <v>0</v>
      </c>
      <c r="K304" s="223" t="s">
        <v>160</v>
      </c>
      <c r="L304" s="72"/>
      <c r="M304" s="228" t="s">
        <v>21</v>
      </c>
      <c r="N304" s="229" t="s">
        <v>45</v>
      </c>
      <c r="O304" s="47"/>
      <c r="P304" s="230">
        <f>O304*H304</f>
        <v>0</v>
      </c>
      <c r="Q304" s="230">
        <v>0</v>
      </c>
      <c r="R304" s="230">
        <f>Q304*H304</f>
        <v>0</v>
      </c>
      <c r="S304" s="230">
        <v>0.025999999999999999</v>
      </c>
      <c r="T304" s="231">
        <f>S304*H304</f>
        <v>1.0287420000000001</v>
      </c>
      <c r="AR304" s="24" t="s">
        <v>146</v>
      </c>
      <c r="AT304" s="24" t="s">
        <v>137</v>
      </c>
      <c r="AU304" s="24" t="s">
        <v>142</v>
      </c>
      <c r="AY304" s="24" t="s">
        <v>134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4" t="s">
        <v>142</v>
      </c>
      <c r="BK304" s="232">
        <f>ROUND(I304*H304,2)</f>
        <v>0</v>
      </c>
      <c r="BL304" s="24" t="s">
        <v>146</v>
      </c>
      <c r="BM304" s="24" t="s">
        <v>1127</v>
      </c>
    </row>
    <row r="305" s="11" customFormat="1">
      <c r="B305" s="248"/>
      <c r="C305" s="249"/>
      <c r="D305" s="250" t="s">
        <v>502</v>
      </c>
      <c r="E305" s="259" t="s">
        <v>21</v>
      </c>
      <c r="F305" s="251" t="s">
        <v>1128</v>
      </c>
      <c r="G305" s="249"/>
      <c r="H305" s="252">
        <v>39.567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502</v>
      </c>
      <c r="AU305" s="258" t="s">
        <v>142</v>
      </c>
      <c r="AV305" s="11" t="s">
        <v>142</v>
      </c>
      <c r="AW305" s="11" t="s">
        <v>36</v>
      </c>
      <c r="AX305" s="11" t="s">
        <v>73</v>
      </c>
      <c r="AY305" s="258" t="s">
        <v>134</v>
      </c>
    </row>
    <row r="306" s="12" customFormat="1">
      <c r="B306" s="260"/>
      <c r="C306" s="261"/>
      <c r="D306" s="250" t="s">
        <v>502</v>
      </c>
      <c r="E306" s="262" t="s">
        <v>21</v>
      </c>
      <c r="F306" s="263" t="s">
        <v>843</v>
      </c>
      <c r="G306" s="261"/>
      <c r="H306" s="264">
        <v>39.567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9"/>
      <c r="AT306" s="270" t="s">
        <v>502</v>
      </c>
      <c r="AU306" s="270" t="s">
        <v>142</v>
      </c>
      <c r="AV306" s="12" t="s">
        <v>516</v>
      </c>
      <c r="AW306" s="12" t="s">
        <v>36</v>
      </c>
      <c r="AX306" s="12" t="s">
        <v>81</v>
      </c>
      <c r="AY306" s="270" t="s">
        <v>134</v>
      </c>
    </row>
    <row r="307" s="1" customFormat="1" ht="51" customHeight="1">
      <c r="B307" s="46"/>
      <c r="C307" s="221" t="s">
        <v>740</v>
      </c>
      <c r="D307" s="221" t="s">
        <v>137</v>
      </c>
      <c r="E307" s="222" t="s">
        <v>1129</v>
      </c>
      <c r="F307" s="223" t="s">
        <v>1130</v>
      </c>
      <c r="G307" s="224" t="s">
        <v>246</v>
      </c>
      <c r="H307" s="225">
        <v>2.9670000000000001</v>
      </c>
      <c r="I307" s="226"/>
      <c r="J307" s="227">
        <f>ROUND(I307*H307,2)</f>
        <v>0</v>
      </c>
      <c r="K307" s="223" t="s">
        <v>160</v>
      </c>
      <c r="L307" s="72"/>
      <c r="M307" s="228" t="s">
        <v>21</v>
      </c>
      <c r="N307" s="229" t="s">
        <v>45</v>
      </c>
      <c r="O307" s="47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AR307" s="24" t="s">
        <v>146</v>
      </c>
      <c r="AT307" s="24" t="s">
        <v>137</v>
      </c>
      <c r="AU307" s="24" t="s">
        <v>142</v>
      </c>
      <c r="AY307" s="24" t="s">
        <v>134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4" t="s">
        <v>142</v>
      </c>
      <c r="BK307" s="232">
        <f>ROUND(I307*H307,2)</f>
        <v>0</v>
      </c>
      <c r="BL307" s="24" t="s">
        <v>146</v>
      </c>
      <c r="BM307" s="24" t="s">
        <v>1131</v>
      </c>
    </row>
    <row r="308" s="10" customFormat="1" ht="29.88" customHeight="1">
      <c r="B308" s="205"/>
      <c r="C308" s="206"/>
      <c r="D308" s="207" t="s">
        <v>72</v>
      </c>
      <c r="E308" s="219" t="s">
        <v>1132</v>
      </c>
      <c r="F308" s="219" t="s">
        <v>1133</v>
      </c>
      <c r="G308" s="206"/>
      <c r="H308" s="206"/>
      <c r="I308" s="209"/>
      <c r="J308" s="220">
        <f>BK308</f>
        <v>0</v>
      </c>
      <c r="K308" s="206"/>
      <c r="L308" s="211"/>
      <c r="M308" s="212"/>
      <c r="N308" s="213"/>
      <c r="O308" s="213"/>
      <c r="P308" s="214">
        <f>SUM(P309:P411)</f>
        <v>0</v>
      </c>
      <c r="Q308" s="213"/>
      <c r="R308" s="214">
        <f>SUM(R309:R411)</f>
        <v>0.35038000000000008</v>
      </c>
      <c r="S308" s="213"/>
      <c r="T308" s="215">
        <f>SUM(T309:T411)</f>
        <v>0.031850000000000003</v>
      </c>
      <c r="AR308" s="216" t="s">
        <v>142</v>
      </c>
      <c r="AT308" s="217" t="s">
        <v>72</v>
      </c>
      <c r="AU308" s="217" t="s">
        <v>81</v>
      </c>
      <c r="AY308" s="216" t="s">
        <v>134</v>
      </c>
      <c r="BK308" s="218">
        <f>SUM(BK309:BK411)</f>
        <v>0</v>
      </c>
    </row>
    <row r="309" s="1" customFormat="1" ht="25.5" customHeight="1">
      <c r="B309" s="46"/>
      <c r="C309" s="221" t="s">
        <v>457</v>
      </c>
      <c r="D309" s="221" t="s">
        <v>137</v>
      </c>
      <c r="E309" s="222" t="s">
        <v>1134</v>
      </c>
      <c r="F309" s="223" t="s">
        <v>1135</v>
      </c>
      <c r="G309" s="224" t="s">
        <v>189</v>
      </c>
      <c r="H309" s="225">
        <v>6.1299999999999999</v>
      </c>
      <c r="I309" s="226"/>
      <c r="J309" s="227">
        <f>ROUND(I309*H309,2)</f>
        <v>0</v>
      </c>
      <c r="K309" s="223" t="s">
        <v>160</v>
      </c>
      <c r="L309" s="72"/>
      <c r="M309" s="228" t="s">
        <v>21</v>
      </c>
      <c r="N309" s="229" t="s">
        <v>45</v>
      </c>
      <c r="O309" s="47"/>
      <c r="P309" s="230">
        <f>O309*H309</f>
        <v>0</v>
      </c>
      <c r="Q309" s="230">
        <v>0</v>
      </c>
      <c r="R309" s="230">
        <f>Q309*H309</f>
        <v>0</v>
      </c>
      <c r="S309" s="230">
        <v>0.0050000000000000001</v>
      </c>
      <c r="T309" s="231">
        <f>S309*H309</f>
        <v>0.03065</v>
      </c>
      <c r="AR309" s="24" t="s">
        <v>146</v>
      </c>
      <c r="AT309" s="24" t="s">
        <v>137</v>
      </c>
      <c r="AU309" s="24" t="s">
        <v>142</v>
      </c>
      <c r="AY309" s="24" t="s">
        <v>134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4" t="s">
        <v>142</v>
      </c>
      <c r="BK309" s="232">
        <f>ROUND(I309*H309,2)</f>
        <v>0</v>
      </c>
      <c r="BL309" s="24" t="s">
        <v>146</v>
      </c>
      <c r="BM309" s="24" t="s">
        <v>1136</v>
      </c>
    </row>
    <row r="310" s="11" customFormat="1">
      <c r="B310" s="248"/>
      <c r="C310" s="249"/>
      <c r="D310" s="250" t="s">
        <v>502</v>
      </c>
      <c r="E310" s="259" t="s">
        <v>21</v>
      </c>
      <c r="F310" s="251" t="s">
        <v>1137</v>
      </c>
      <c r="G310" s="249"/>
      <c r="H310" s="252">
        <v>6.1299999999999999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502</v>
      </c>
      <c r="AU310" s="258" t="s">
        <v>142</v>
      </c>
      <c r="AV310" s="11" t="s">
        <v>142</v>
      </c>
      <c r="AW310" s="11" t="s">
        <v>36</v>
      </c>
      <c r="AX310" s="11" t="s">
        <v>73</v>
      </c>
      <c r="AY310" s="258" t="s">
        <v>134</v>
      </c>
    </row>
    <row r="311" s="12" customFormat="1">
      <c r="B311" s="260"/>
      <c r="C311" s="261"/>
      <c r="D311" s="250" t="s">
        <v>502</v>
      </c>
      <c r="E311" s="262" t="s">
        <v>21</v>
      </c>
      <c r="F311" s="263" t="s">
        <v>843</v>
      </c>
      <c r="G311" s="261"/>
      <c r="H311" s="264">
        <v>6.1299999999999999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502</v>
      </c>
      <c r="AU311" s="270" t="s">
        <v>142</v>
      </c>
      <c r="AV311" s="12" t="s">
        <v>516</v>
      </c>
      <c r="AW311" s="12" t="s">
        <v>36</v>
      </c>
      <c r="AX311" s="12" t="s">
        <v>81</v>
      </c>
      <c r="AY311" s="270" t="s">
        <v>134</v>
      </c>
    </row>
    <row r="312" s="1" customFormat="1" ht="25.5" customHeight="1">
      <c r="B312" s="46"/>
      <c r="C312" s="221" t="s">
        <v>197</v>
      </c>
      <c r="D312" s="221" t="s">
        <v>137</v>
      </c>
      <c r="E312" s="222" t="s">
        <v>1138</v>
      </c>
      <c r="F312" s="223" t="s">
        <v>1139</v>
      </c>
      <c r="G312" s="224" t="s">
        <v>189</v>
      </c>
      <c r="H312" s="225">
        <v>3</v>
      </c>
      <c r="I312" s="226"/>
      <c r="J312" s="227">
        <f>ROUND(I312*H312,2)</f>
        <v>0</v>
      </c>
      <c r="K312" s="223" t="s">
        <v>160</v>
      </c>
      <c r="L312" s="72"/>
      <c r="M312" s="228" t="s">
        <v>21</v>
      </c>
      <c r="N312" s="229" t="s">
        <v>45</v>
      </c>
      <c r="O312" s="47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AR312" s="24" t="s">
        <v>146</v>
      </c>
      <c r="AT312" s="24" t="s">
        <v>137</v>
      </c>
      <c r="AU312" s="24" t="s">
        <v>142</v>
      </c>
      <c r="AY312" s="24" t="s">
        <v>134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4" t="s">
        <v>142</v>
      </c>
      <c r="BK312" s="232">
        <f>ROUND(I312*H312,2)</f>
        <v>0</v>
      </c>
      <c r="BL312" s="24" t="s">
        <v>146</v>
      </c>
      <c r="BM312" s="24" t="s">
        <v>1140</v>
      </c>
    </row>
    <row r="313" s="11" customFormat="1">
      <c r="B313" s="248"/>
      <c r="C313" s="249"/>
      <c r="D313" s="250" t="s">
        <v>502</v>
      </c>
      <c r="E313" s="259" t="s">
        <v>21</v>
      </c>
      <c r="F313" s="251" t="s">
        <v>148</v>
      </c>
      <c r="G313" s="249"/>
      <c r="H313" s="252">
        <v>3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502</v>
      </c>
      <c r="AU313" s="258" t="s">
        <v>142</v>
      </c>
      <c r="AV313" s="11" t="s">
        <v>142</v>
      </c>
      <c r="AW313" s="11" t="s">
        <v>36</v>
      </c>
      <c r="AX313" s="11" t="s">
        <v>73</v>
      </c>
      <c r="AY313" s="258" t="s">
        <v>134</v>
      </c>
    </row>
    <row r="314" s="12" customFormat="1">
      <c r="B314" s="260"/>
      <c r="C314" s="261"/>
      <c r="D314" s="250" t="s">
        <v>502</v>
      </c>
      <c r="E314" s="262" t="s">
        <v>21</v>
      </c>
      <c r="F314" s="263" t="s">
        <v>843</v>
      </c>
      <c r="G314" s="261"/>
      <c r="H314" s="264">
        <v>3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AT314" s="270" t="s">
        <v>502</v>
      </c>
      <c r="AU314" s="270" t="s">
        <v>142</v>
      </c>
      <c r="AV314" s="12" t="s">
        <v>516</v>
      </c>
      <c r="AW314" s="12" t="s">
        <v>36</v>
      </c>
      <c r="AX314" s="12" t="s">
        <v>81</v>
      </c>
      <c r="AY314" s="270" t="s">
        <v>134</v>
      </c>
    </row>
    <row r="315" s="1" customFormat="1" ht="25.5" customHeight="1">
      <c r="B315" s="46"/>
      <c r="C315" s="233" t="s">
        <v>219</v>
      </c>
      <c r="D315" s="233" t="s">
        <v>167</v>
      </c>
      <c r="E315" s="234" t="s">
        <v>1141</v>
      </c>
      <c r="F315" s="235" t="s">
        <v>1142</v>
      </c>
      <c r="G315" s="236" t="s">
        <v>189</v>
      </c>
      <c r="H315" s="237">
        <v>2</v>
      </c>
      <c r="I315" s="238"/>
      <c r="J315" s="239">
        <f>ROUND(I315*H315,2)</f>
        <v>0</v>
      </c>
      <c r="K315" s="235" t="s">
        <v>21</v>
      </c>
      <c r="L315" s="240"/>
      <c r="M315" s="241" t="s">
        <v>21</v>
      </c>
      <c r="N315" s="242" t="s">
        <v>45</v>
      </c>
      <c r="O315" s="47"/>
      <c r="P315" s="230">
        <f>O315*H315</f>
        <v>0</v>
      </c>
      <c r="Q315" s="230">
        <v>0.016</v>
      </c>
      <c r="R315" s="230">
        <f>Q315*H315</f>
        <v>0.032000000000000001</v>
      </c>
      <c r="S315" s="230">
        <v>0</v>
      </c>
      <c r="T315" s="231">
        <f>S315*H315</f>
        <v>0</v>
      </c>
      <c r="AR315" s="24" t="s">
        <v>171</v>
      </c>
      <c r="AT315" s="24" t="s">
        <v>167</v>
      </c>
      <c r="AU315" s="24" t="s">
        <v>142</v>
      </c>
      <c r="AY315" s="24" t="s">
        <v>134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142</v>
      </c>
      <c r="BK315" s="232">
        <f>ROUND(I315*H315,2)</f>
        <v>0</v>
      </c>
      <c r="BL315" s="24" t="s">
        <v>146</v>
      </c>
      <c r="BM315" s="24" t="s">
        <v>1143</v>
      </c>
    </row>
    <row r="316" s="11" customFormat="1">
      <c r="B316" s="248"/>
      <c r="C316" s="249"/>
      <c r="D316" s="250" t="s">
        <v>502</v>
      </c>
      <c r="E316" s="259" t="s">
        <v>21</v>
      </c>
      <c r="F316" s="251" t="s">
        <v>1144</v>
      </c>
      <c r="G316" s="249"/>
      <c r="H316" s="252">
        <v>2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502</v>
      </c>
      <c r="AU316" s="258" t="s">
        <v>142</v>
      </c>
      <c r="AV316" s="11" t="s">
        <v>142</v>
      </c>
      <c r="AW316" s="11" t="s">
        <v>36</v>
      </c>
      <c r="AX316" s="11" t="s">
        <v>73</v>
      </c>
      <c r="AY316" s="258" t="s">
        <v>134</v>
      </c>
    </row>
    <row r="317" s="12" customFormat="1">
      <c r="B317" s="260"/>
      <c r="C317" s="261"/>
      <c r="D317" s="250" t="s">
        <v>502</v>
      </c>
      <c r="E317" s="262" t="s">
        <v>21</v>
      </c>
      <c r="F317" s="263" t="s">
        <v>843</v>
      </c>
      <c r="G317" s="261"/>
      <c r="H317" s="264">
        <v>2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AT317" s="270" t="s">
        <v>502</v>
      </c>
      <c r="AU317" s="270" t="s">
        <v>142</v>
      </c>
      <c r="AV317" s="12" t="s">
        <v>516</v>
      </c>
      <c r="AW317" s="12" t="s">
        <v>36</v>
      </c>
      <c r="AX317" s="12" t="s">
        <v>81</v>
      </c>
      <c r="AY317" s="270" t="s">
        <v>134</v>
      </c>
    </row>
    <row r="318" s="1" customFormat="1" ht="25.5" customHeight="1">
      <c r="B318" s="46"/>
      <c r="C318" s="233" t="s">
        <v>243</v>
      </c>
      <c r="D318" s="233" t="s">
        <v>167</v>
      </c>
      <c r="E318" s="234" t="s">
        <v>1145</v>
      </c>
      <c r="F318" s="235" t="s">
        <v>1146</v>
      </c>
      <c r="G318" s="236" t="s">
        <v>189</v>
      </c>
      <c r="H318" s="237">
        <v>1</v>
      </c>
      <c r="I318" s="238"/>
      <c r="J318" s="239">
        <f>ROUND(I318*H318,2)</f>
        <v>0</v>
      </c>
      <c r="K318" s="235" t="s">
        <v>21</v>
      </c>
      <c r="L318" s="240"/>
      <c r="M318" s="241" t="s">
        <v>21</v>
      </c>
      <c r="N318" s="242" t="s">
        <v>45</v>
      </c>
      <c r="O318" s="47"/>
      <c r="P318" s="230">
        <f>O318*H318</f>
        <v>0</v>
      </c>
      <c r="Q318" s="230">
        <v>0.016</v>
      </c>
      <c r="R318" s="230">
        <f>Q318*H318</f>
        <v>0.016</v>
      </c>
      <c r="S318" s="230">
        <v>0</v>
      </c>
      <c r="T318" s="231">
        <f>S318*H318</f>
        <v>0</v>
      </c>
      <c r="AR318" s="24" t="s">
        <v>171</v>
      </c>
      <c r="AT318" s="24" t="s">
        <v>167</v>
      </c>
      <c r="AU318" s="24" t="s">
        <v>142</v>
      </c>
      <c r="AY318" s="24" t="s">
        <v>134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4" t="s">
        <v>142</v>
      </c>
      <c r="BK318" s="232">
        <f>ROUND(I318*H318,2)</f>
        <v>0</v>
      </c>
      <c r="BL318" s="24" t="s">
        <v>146</v>
      </c>
      <c r="BM318" s="24" t="s">
        <v>1147</v>
      </c>
    </row>
    <row r="319" s="11" customFormat="1">
      <c r="B319" s="248"/>
      <c r="C319" s="249"/>
      <c r="D319" s="250" t="s">
        <v>502</v>
      </c>
      <c r="E319" s="259" t="s">
        <v>21</v>
      </c>
      <c r="F319" s="251" t="s">
        <v>81</v>
      </c>
      <c r="G319" s="249"/>
      <c r="H319" s="252">
        <v>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502</v>
      </c>
      <c r="AU319" s="258" t="s">
        <v>142</v>
      </c>
      <c r="AV319" s="11" t="s">
        <v>142</v>
      </c>
      <c r="AW319" s="11" t="s">
        <v>36</v>
      </c>
      <c r="AX319" s="11" t="s">
        <v>73</v>
      </c>
      <c r="AY319" s="258" t="s">
        <v>134</v>
      </c>
    </row>
    <row r="320" s="12" customFormat="1">
      <c r="B320" s="260"/>
      <c r="C320" s="261"/>
      <c r="D320" s="250" t="s">
        <v>502</v>
      </c>
      <c r="E320" s="262" t="s">
        <v>21</v>
      </c>
      <c r="F320" s="263" t="s">
        <v>843</v>
      </c>
      <c r="G320" s="261"/>
      <c r="H320" s="264">
        <v>1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502</v>
      </c>
      <c r="AU320" s="270" t="s">
        <v>142</v>
      </c>
      <c r="AV320" s="12" t="s">
        <v>516</v>
      </c>
      <c r="AW320" s="12" t="s">
        <v>36</v>
      </c>
      <c r="AX320" s="12" t="s">
        <v>81</v>
      </c>
      <c r="AY320" s="270" t="s">
        <v>134</v>
      </c>
    </row>
    <row r="321" s="1" customFormat="1" ht="25.5" customHeight="1">
      <c r="B321" s="46"/>
      <c r="C321" s="221" t="s">
        <v>253</v>
      </c>
      <c r="D321" s="221" t="s">
        <v>137</v>
      </c>
      <c r="E321" s="222" t="s">
        <v>1148</v>
      </c>
      <c r="F321" s="223" t="s">
        <v>1149</v>
      </c>
      <c r="G321" s="224" t="s">
        <v>189</v>
      </c>
      <c r="H321" s="225">
        <v>1</v>
      </c>
      <c r="I321" s="226"/>
      <c r="J321" s="227">
        <f>ROUND(I321*H321,2)</f>
        <v>0</v>
      </c>
      <c r="K321" s="223" t="s">
        <v>160</v>
      </c>
      <c r="L321" s="72"/>
      <c r="M321" s="228" t="s">
        <v>21</v>
      </c>
      <c r="N321" s="229" t="s">
        <v>45</v>
      </c>
      <c r="O321" s="47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AR321" s="24" t="s">
        <v>146</v>
      </c>
      <c r="AT321" s="24" t="s">
        <v>137</v>
      </c>
      <c r="AU321" s="24" t="s">
        <v>142</v>
      </c>
      <c r="AY321" s="24" t="s">
        <v>134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4" t="s">
        <v>142</v>
      </c>
      <c r="BK321" s="232">
        <f>ROUND(I321*H321,2)</f>
        <v>0</v>
      </c>
      <c r="BL321" s="24" t="s">
        <v>146</v>
      </c>
      <c r="BM321" s="24" t="s">
        <v>1150</v>
      </c>
    </row>
    <row r="322" s="11" customFormat="1">
      <c r="B322" s="248"/>
      <c r="C322" s="249"/>
      <c r="D322" s="250" t="s">
        <v>502</v>
      </c>
      <c r="E322" s="259" t="s">
        <v>21</v>
      </c>
      <c r="F322" s="251" t="s">
        <v>81</v>
      </c>
      <c r="G322" s="249"/>
      <c r="H322" s="252">
        <v>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502</v>
      </c>
      <c r="AU322" s="258" t="s">
        <v>142</v>
      </c>
      <c r="AV322" s="11" t="s">
        <v>142</v>
      </c>
      <c r="AW322" s="11" t="s">
        <v>36</v>
      </c>
      <c r="AX322" s="11" t="s">
        <v>73</v>
      </c>
      <c r="AY322" s="258" t="s">
        <v>134</v>
      </c>
    </row>
    <row r="323" s="12" customFormat="1">
      <c r="B323" s="260"/>
      <c r="C323" s="261"/>
      <c r="D323" s="250" t="s">
        <v>502</v>
      </c>
      <c r="E323" s="262" t="s">
        <v>21</v>
      </c>
      <c r="F323" s="263" t="s">
        <v>843</v>
      </c>
      <c r="G323" s="261"/>
      <c r="H323" s="264">
        <v>1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502</v>
      </c>
      <c r="AU323" s="270" t="s">
        <v>142</v>
      </c>
      <c r="AV323" s="12" t="s">
        <v>516</v>
      </c>
      <c r="AW323" s="12" t="s">
        <v>36</v>
      </c>
      <c r="AX323" s="12" t="s">
        <v>81</v>
      </c>
      <c r="AY323" s="270" t="s">
        <v>134</v>
      </c>
    </row>
    <row r="324" s="1" customFormat="1" ht="16.5" customHeight="1">
      <c r="B324" s="46"/>
      <c r="C324" s="233" t="s">
        <v>257</v>
      </c>
      <c r="D324" s="233" t="s">
        <v>167</v>
      </c>
      <c r="E324" s="234" t="s">
        <v>1151</v>
      </c>
      <c r="F324" s="235" t="s">
        <v>1152</v>
      </c>
      <c r="G324" s="236" t="s">
        <v>189</v>
      </c>
      <c r="H324" s="237">
        <v>1</v>
      </c>
      <c r="I324" s="238"/>
      <c r="J324" s="239">
        <f>ROUND(I324*H324,2)</f>
        <v>0</v>
      </c>
      <c r="K324" s="235" t="s">
        <v>21</v>
      </c>
      <c r="L324" s="240"/>
      <c r="M324" s="241" t="s">
        <v>21</v>
      </c>
      <c r="N324" s="242" t="s">
        <v>45</v>
      </c>
      <c r="O324" s="47"/>
      <c r="P324" s="230">
        <f>O324*H324</f>
        <v>0</v>
      </c>
      <c r="Q324" s="230">
        <v>0.048000000000000001</v>
      </c>
      <c r="R324" s="230">
        <f>Q324*H324</f>
        <v>0.048000000000000001</v>
      </c>
      <c r="S324" s="230">
        <v>0</v>
      </c>
      <c r="T324" s="231">
        <f>S324*H324</f>
        <v>0</v>
      </c>
      <c r="AR324" s="24" t="s">
        <v>171</v>
      </c>
      <c r="AT324" s="24" t="s">
        <v>167</v>
      </c>
      <c r="AU324" s="24" t="s">
        <v>142</v>
      </c>
      <c r="AY324" s="24" t="s">
        <v>134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4" t="s">
        <v>142</v>
      </c>
      <c r="BK324" s="232">
        <f>ROUND(I324*H324,2)</f>
        <v>0</v>
      </c>
      <c r="BL324" s="24" t="s">
        <v>146</v>
      </c>
      <c r="BM324" s="24" t="s">
        <v>1153</v>
      </c>
    </row>
    <row r="325" s="11" customFormat="1">
      <c r="B325" s="248"/>
      <c r="C325" s="249"/>
      <c r="D325" s="250" t="s">
        <v>502</v>
      </c>
      <c r="E325" s="259" t="s">
        <v>21</v>
      </c>
      <c r="F325" s="251" t="s">
        <v>81</v>
      </c>
      <c r="G325" s="249"/>
      <c r="H325" s="252">
        <v>1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AT325" s="258" t="s">
        <v>502</v>
      </c>
      <c r="AU325" s="258" t="s">
        <v>142</v>
      </c>
      <c r="AV325" s="11" t="s">
        <v>142</v>
      </c>
      <c r="AW325" s="11" t="s">
        <v>36</v>
      </c>
      <c r="AX325" s="11" t="s">
        <v>73</v>
      </c>
      <c r="AY325" s="258" t="s">
        <v>134</v>
      </c>
    </row>
    <row r="326" s="12" customFormat="1">
      <c r="B326" s="260"/>
      <c r="C326" s="261"/>
      <c r="D326" s="250" t="s">
        <v>502</v>
      </c>
      <c r="E326" s="262" t="s">
        <v>21</v>
      </c>
      <c r="F326" s="263" t="s">
        <v>843</v>
      </c>
      <c r="G326" s="261"/>
      <c r="H326" s="264">
        <v>1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502</v>
      </c>
      <c r="AU326" s="270" t="s">
        <v>142</v>
      </c>
      <c r="AV326" s="12" t="s">
        <v>516</v>
      </c>
      <c r="AW326" s="12" t="s">
        <v>36</v>
      </c>
      <c r="AX326" s="12" t="s">
        <v>81</v>
      </c>
      <c r="AY326" s="270" t="s">
        <v>134</v>
      </c>
    </row>
    <row r="327" s="1" customFormat="1" ht="25.5" customHeight="1">
      <c r="B327" s="46"/>
      <c r="C327" s="221" t="s">
        <v>265</v>
      </c>
      <c r="D327" s="221" t="s">
        <v>137</v>
      </c>
      <c r="E327" s="222" t="s">
        <v>1154</v>
      </c>
      <c r="F327" s="223" t="s">
        <v>1155</v>
      </c>
      <c r="G327" s="224" t="s">
        <v>189</v>
      </c>
      <c r="H327" s="225">
        <v>2</v>
      </c>
      <c r="I327" s="226"/>
      <c r="J327" s="227">
        <f>ROUND(I327*H327,2)</f>
        <v>0</v>
      </c>
      <c r="K327" s="223" t="s">
        <v>160</v>
      </c>
      <c r="L327" s="72"/>
      <c r="M327" s="228" t="s">
        <v>21</v>
      </c>
      <c r="N327" s="229" t="s">
        <v>45</v>
      </c>
      <c r="O327" s="47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AR327" s="24" t="s">
        <v>146</v>
      </c>
      <c r="AT327" s="24" t="s">
        <v>137</v>
      </c>
      <c r="AU327" s="24" t="s">
        <v>142</v>
      </c>
      <c r="AY327" s="24" t="s">
        <v>134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4" t="s">
        <v>142</v>
      </c>
      <c r="BK327" s="232">
        <f>ROUND(I327*H327,2)</f>
        <v>0</v>
      </c>
      <c r="BL327" s="24" t="s">
        <v>146</v>
      </c>
      <c r="BM327" s="24" t="s">
        <v>1156</v>
      </c>
    </row>
    <row r="328" s="11" customFormat="1">
      <c r="B328" s="248"/>
      <c r="C328" s="249"/>
      <c r="D328" s="250" t="s">
        <v>502</v>
      </c>
      <c r="E328" s="259" t="s">
        <v>21</v>
      </c>
      <c r="F328" s="251" t="s">
        <v>1144</v>
      </c>
      <c r="G328" s="249"/>
      <c r="H328" s="252">
        <v>2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502</v>
      </c>
      <c r="AU328" s="258" t="s">
        <v>142</v>
      </c>
      <c r="AV328" s="11" t="s">
        <v>142</v>
      </c>
      <c r="AW328" s="11" t="s">
        <v>36</v>
      </c>
      <c r="AX328" s="11" t="s">
        <v>73</v>
      </c>
      <c r="AY328" s="258" t="s">
        <v>134</v>
      </c>
    </row>
    <row r="329" s="12" customFormat="1">
      <c r="B329" s="260"/>
      <c r="C329" s="261"/>
      <c r="D329" s="250" t="s">
        <v>502</v>
      </c>
      <c r="E329" s="262" t="s">
        <v>21</v>
      </c>
      <c r="F329" s="263" t="s">
        <v>843</v>
      </c>
      <c r="G329" s="261"/>
      <c r="H329" s="264">
        <v>2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AT329" s="270" t="s">
        <v>502</v>
      </c>
      <c r="AU329" s="270" t="s">
        <v>142</v>
      </c>
      <c r="AV329" s="12" t="s">
        <v>516</v>
      </c>
      <c r="AW329" s="12" t="s">
        <v>36</v>
      </c>
      <c r="AX329" s="12" t="s">
        <v>81</v>
      </c>
      <c r="AY329" s="270" t="s">
        <v>134</v>
      </c>
    </row>
    <row r="330" s="1" customFormat="1" ht="25.5" customHeight="1">
      <c r="B330" s="46"/>
      <c r="C330" s="233" t="s">
        <v>269</v>
      </c>
      <c r="D330" s="233" t="s">
        <v>167</v>
      </c>
      <c r="E330" s="234" t="s">
        <v>1157</v>
      </c>
      <c r="F330" s="235" t="s">
        <v>1158</v>
      </c>
      <c r="G330" s="236" t="s">
        <v>189</v>
      </c>
      <c r="H330" s="237">
        <v>1</v>
      </c>
      <c r="I330" s="238"/>
      <c r="J330" s="239">
        <f>ROUND(I330*H330,2)</f>
        <v>0</v>
      </c>
      <c r="K330" s="235" t="s">
        <v>21</v>
      </c>
      <c r="L330" s="240"/>
      <c r="M330" s="241" t="s">
        <v>21</v>
      </c>
      <c r="N330" s="242" t="s">
        <v>45</v>
      </c>
      <c r="O330" s="47"/>
      <c r="P330" s="230">
        <f>O330*H330</f>
        <v>0</v>
      </c>
      <c r="Q330" s="230">
        <v>0.023</v>
      </c>
      <c r="R330" s="230">
        <f>Q330*H330</f>
        <v>0.023</v>
      </c>
      <c r="S330" s="230">
        <v>0</v>
      </c>
      <c r="T330" s="231">
        <f>S330*H330</f>
        <v>0</v>
      </c>
      <c r="AR330" s="24" t="s">
        <v>171</v>
      </c>
      <c r="AT330" s="24" t="s">
        <v>167</v>
      </c>
      <c r="AU330" s="24" t="s">
        <v>142</v>
      </c>
      <c r="AY330" s="24" t="s">
        <v>134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4" t="s">
        <v>142</v>
      </c>
      <c r="BK330" s="232">
        <f>ROUND(I330*H330,2)</f>
        <v>0</v>
      </c>
      <c r="BL330" s="24" t="s">
        <v>146</v>
      </c>
      <c r="BM330" s="24" t="s">
        <v>1159</v>
      </c>
    </row>
    <row r="331" s="11" customFormat="1">
      <c r="B331" s="248"/>
      <c r="C331" s="249"/>
      <c r="D331" s="250" t="s">
        <v>502</v>
      </c>
      <c r="E331" s="259" t="s">
        <v>21</v>
      </c>
      <c r="F331" s="251" t="s">
        <v>81</v>
      </c>
      <c r="G331" s="249"/>
      <c r="H331" s="252">
        <v>1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502</v>
      </c>
      <c r="AU331" s="258" t="s">
        <v>142</v>
      </c>
      <c r="AV331" s="11" t="s">
        <v>142</v>
      </c>
      <c r="AW331" s="11" t="s">
        <v>36</v>
      </c>
      <c r="AX331" s="11" t="s">
        <v>73</v>
      </c>
      <c r="AY331" s="258" t="s">
        <v>134</v>
      </c>
    </row>
    <row r="332" s="12" customFormat="1">
      <c r="B332" s="260"/>
      <c r="C332" s="261"/>
      <c r="D332" s="250" t="s">
        <v>502</v>
      </c>
      <c r="E332" s="262" t="s">
        <v>21</v>
      </c>
      <c r="F332" s="263" t="s">
        <v>843</v>
      </c>
      <c r="G332" s="261"/>
      <c r="H332" s="264">
        <v>1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AT332" s="270" t="s">
        <v>502</v>
      </c>
      <c r="AU332" s="270" t="s">
        <v>142</v>
      </c>
      <c r="AV332" s="12" t="s">
        <v>516</v>
      </c>
      <c r="AW332" s="12" t="s">
        <v>36</v>
      </c>
      <c r="AX332" s="12" t="s">
        <v>81</v>
      </c>
      <c r="AY332" s="270" t="s">
        <v>134</v>
      </c>
    </row>
    <row r="333" s="1" customFormat="1" ht="25.5" customHeight="1">
      <c r="B333" s="46"/>
      <c r="C333" s="233" t="s">
        <v>261</v>
      </c>
      <c r="D333" s="233" t="s">
        <v>167</v>
      </c>
      <c r="E333" s="234" t="s">
        <v>1160</v>
      </c>
      <c r="F333" s="235" t="s">
        <v>1161</v>
      </c>
      <c r="G333" s="236" t="s">
        <v>189</v>
      </c>
      <c r="H333" s="237">
        <v>1</v>
      </c>
      <c r="I333" s="238"/>
      <c r="J333" s="239">
        <f>ROUND(I333*H333,2)</f>
        <v>0</v>
      </c>
      <c r="K333" s="235" t="s">
        <v>21</v>
      </c>
      <c r="L333" s="240"/>
      <c r="M333" s="241" t="s">
        <v>21</v>
      </c>
      <c r="N333" s="242" t="s">
        <v>45</v>
      </c>
      <c r="O333" s="47"/>
      <c r="P333" s="230">
        <f>O333*H333</f>
        <v>0</v>
      </c>
      <c r="Q333" s="230">
        <v>0.023</v>
      </c>
      <c r="R333" s="230">
        <f>Q333*H333</f>
        <v>0.023</v>
      </c>
      <c r="S333" s="230">
        <v>0</v>
      </c>
      <c r="T333" s="231">
        <f>S333*H333</f>
        <v>0</v>
      </c>
      <c r="AR333" s="24" t="s">
        <v>171</v>
      </c>
      <c r="AT333" s="24" t="s">
        <v>167</v>
      </c>
      <c r="AU333" s="24" t="s">
        <v>142</v>
      </c>
      <c r="AY333" s="24" t="s">
        <v>134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24" t="s">
        <v>142</v>
      </c>
      <c r="BK333" s="232">
        <f>ROUND(I333*H333,2)</f>
        <v>0</v>
      </c>
      <c r="BL333" s="24" t="s">
        <v>146</v>
      </c>
      <c r="BM333" s="24" t="s">
        <v>1162</v>
      </c>
    </row>
    <row r="334" s="11" customFormat="1">
      <c r="B334" s="248"/>
      <c r="C334" s="249"/>
      <c r="D334" s="250" t="s">
        <v>502</v>
      </c>
      <c r="E334" s="259" t="s">
        <v>21</v>
      </c>
      <c r="F334" s="251" t="s">
        <v>81</v>
      </c>
      <c r="G334" s="249"/>
      <c r="H334" s="252">
        <v>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502</v>
      </c>
      <c r="AU334" s="258" t="s">
        <v>142</v>
      </c>
      <c r="AV334" s="11" t="s">
        <v>142</v>
      </c>
      <c r="AW334" s="11" t="s">
        <v>36</v>
      </c>
      <c r="AX334" s="11" t="s">
        <v>81</v>
      </c>
      <c r="AY334" s="258" t="s">
        <v>134</v>
      </c>
    </row>
    <row r="335" s="12" customFormat="1">
      <c r="B335" s="260"/>
      <c r="C335" s="261"/>
      <c r="D335" s="250" t="s">
        <v>502</v>
      </c>
      <c r="E335" s="262" t="s">
        <v>21</v>
      </c>
      <c r="F335" s="263" t="s">
        <v>843</v>
      </c>
      <c r="G335" s="261"/>
      <c r="H335" s="264">
        <v>1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AT335" s="270" t="s">
        <v>502</v>
      </c>
      <c r="AU335" s="270" t="s">
        <v>142</v>
      </c>
      <c r="AV335" s="12" t="s">
        <v>516</v>
      </c>
      <c r="AW335" s="12" t="s">
        <v>36</v>
      </c>
      <c r="AX335" s="12" t="s">
        <v>73</v>
      </c>
      <c r="AY335" s="270" t="s">
        <v>134</v>
      </c>
    </row>
    <row r="336" s="1" customFormat="1" ht="16.5" customHeight="1">
      <c r="B336" s="46"/>
      <c r="C336" s="221" t="s">
        <v>275</v>
      </c>
      <c r="D336" s="221" t="s">
        <v>137</v>
      </c>
      <c r="E336" s="222" t="s">
        <v>1163</v>
      </c>
      <c r="F336" s="223" t="s">
        <v>1164</v>
      </c>
      <c r="G336" s="224" t="s">
        <v>189</v>
      </c>
      <c r="H336" s="225">
        <v>6</v>
      </c>
      <c r="I336" s="226"/>
      <c r="J336" s="227">
        <f>ROUND(I336*H336,2)</f>
        <v>0</v>
      </c>
      <c r="K336" s="223" t="s">
        <v>160</v>
      </c>
      <c r="L336" s="72"/>
      <c r="M336" s="228" t="s">
        <v>21</v>
      </c>
      <c r="N336" s="229" t="s">
        <v>45</v>
      </c>
      <c r="O336" s="47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AR336" s="24" t="s">
        <v>146</v>
      </c>
      <c r="AT336" s="24" t="s">
        <v>137</v>
      </c>
      <c r="AU336" s="24" t="s">
        <v>142</v>
      </c>
      <c r="AY336" s="24" t="s">
        <v>134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142</v>
      </c>
      <c r="BK336" s="232">
        <f>ROUND(I336*H336,2)</f>
        <v>0</v>
      </c>
      <c r="BL336" s="24" t="s">
        <v>146</v>
      </c>
      <c r="BM336" s="24" t="s">
        <v>1165</v>
      </c>
    </row>
    <row r="337" s="11" customFormat="1">
      <c r="B337" s="248"/>
      <c r="C337" s="249"/>
      <c r="D337" s="250" t="s">
        <v>502</v>
      </c>
      <c r="E337" s="259" t="s">
        <v>21</v>
      </c>
      <c r="F337" s="251" t="s">
        <v>173</v>
      </c>
      <c r="G337" s="249"/>
      <c r="H337" s="252">
        <v>6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502</v>
      </c>
      <c r="AU337" s="258" t="s">
        <v>142</v>
      </c>
      <c r="AV337" s="11" t="s">
        <v>142</v>
      </c>
      <c r="AW337" s="11" t="s">
        <v>36</v>
      </c>
      <c r="AX337" s="11" t="s">
        <v>73</v>
      </c>
      <c r="AY337" s="258" t="s">
        <v>134</v>
      </c>
    </row>
    <row r="338" s="12" customFormat="1">
      <c r="B338" s="260"/>
      <c r="C338" s="261"/>
      <c r="D338" s="250" t="s">
        <v>502</v>
      </c>
      <c r="E338" s="262" t="s">
        <v>21</v>
      </c>
      <c r="F338" s="263" t="s">
        <v>843</v>
      </c>
      <c r="G338" s="261"/>
      <c r="H338" s="264">
        <v>6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502</v>
      </c>
      <c r="AU338" s="270" t="s">
        <v>142</v>
      </c>
      <c r="AV338" s="12" t="s">
        <v>516</v>
      </c>
      <c r="AW338" s="12" t="s">
        <v>36</v>
      </c>
      <c r="AX338" s="12" t="s">
        <v>81</v>
      </c>
      <c r="AY338" s="270" t="s">
        <v>134</v>
      </c>
    </row>
    <row r="339" s="1" customFormat="1" ht="25.5" customHeight="1">
      <c r="B339" s="46"/>
      <c r="C339" s="233" t="s">
        <v>279</v>
      </c>
      <c r="D339" s="233" t="s">
        <v>167</v>
      </c>
      <c r="E339" s="234" t="s">
        <v>1166</v>
      </c>
      <c r="F339" s="235" t="s">
        <v>1167</v>
      </c>
      <c r="G339" s="236" t="s">
        <v>189</v>
      </c>
      <c r="H339" s="237">
        <v>6</v>
      </c>
      <c r="I339" s="238"/>
      <c r="J339" s="239">
        <f>ROUND(I339*H339,2)</f>
        <v>0</v>
      </c>
      <c r="K339" s="235" t="s">
        <v>21</v>
      </c>
      <c r="L339" s="240"/>
      <c r="M339" s="241" t="s">
        <v>21</v>
      </c>
      <c r="N339" s="242" t="s">
        <v>45</v>
      </c>
      <c r="O339" s="47"/>
      <c r="P339" s="230">
        <f>O339*H339</f>
        <v>0</v>
      </c>
      <c r="Q339" s="230">
        <v>0.0011999999999999999</v>
      </c>
      <c r="R339" s="230">
        <f>Q339*H339</f>
        <v>0.0071999999999999998</v>
      </c>
      <c r="S339" s="230">
        <v>0</v>
      </c>
      <c r="T339" s="231">
        <f>S339*H339</f>
        <v>0</v>
      </c>
      <c r="AR339" s="24" t="s">
        <v>171</v>
      </c>
      <c r="AT339" s="24" t="s">
        <v>167</v>
      </c>
      <c r="AU339" s="24" t="s">
        <v>142</v>
      </c>
      <c r="AY339" s="24" t="s">
        <v>134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4" t="s">
        <v>142</v>
      </c>
      <c r="BK339" s="232">
        <f>ROUND(I339*H339,2)</f>
        <v>0</v>
      </c>
      <c r="BL339" s="24" t="s">
        <v>146</v>
      </c>
      <c r="BM339" s="24" t="s">
        <v>1168</v>
      </c>
    </row>
    <row r="340" s="11" customFormat="1">
      <c r="B340" s="248"/>
      <c r="C340" s="249"/>
      <c r="D340" s="250" t="s">
        <v>502</v>
      </c>
      <c r="E340" s="259" t="s">
        <v>21</v>
      </c>
      <c r="F340" s="251" t="s">
        <v>1169</v>
      </c>
      <c r="G340" s="249"/>
      <c r="H340" s="252">
        <v>6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502</v>
      </c>
      <c r="AU340" s="258" t="s">
        <v>142</v>
      </c>
      <c r="AV340" s="11" t="s">
        <v>142</v>
      </c>
      <c r="AW340" s="11" t="s">
        <v>36</v>
      </c>
      <c r="AX340" s="11" t="s">
        <v>73</v>
      </c>
      <c r="AY340" s="258" t="s">
        <v>134</v>
      </c>
    </row>
    <row r="341" s="12" customFormat="1">
      <c r="B341" s="260"/>
      <c r="C341" s="261"/>
      <c r="D341" s="250" t="s">
        <v>502</v>
      </c>
      <c r="E341" s="262" t="s">
        <v>21</v>
      </c>
      <c r="F341" s="263" t="s">
        <v>843</v>
      </c>
      <c r="G341" s="261"/>
      <c r="H341" s="264">
        <v>6</v>
      </c>
      <c r="I341" s="265"/>
      <c r="J341" s="261"/>
      <c r="K341" s="261"/>
      <c r="L341" s="266"/>
      <c r="M341" s="267"/>
      <c r="N341" s="268"/>
      <c r="O341" s="268"/>
      <c r="P341" s="268"/>
      <c r="Q341" s="268"/>
      <c r="R341" s="268"/>
      <c r="S341" s="268"/>
      <c r="T341" s="269"/>
      <c r="AT341" s="270" t="s">
        <v>502</v>
      </c>
      <c r="AU341" s="270" t="s">
        <v>142</v>
      </c>
      <c r="AV341" s="12" t="s">
        <v>516</v>
      </c>
      <c r="AW341" s="12" t="s">
        <v>36</v>
      </c>
      <c r="AX341" s="12" t="s">
        <v>81</v>
      </c>
      <c r="AY341" s="270" t="s">
        <v>134</v>
      </c>
    </row>
    <row r="342" s="1" customFormat="1" ht="16.5" customHeight="1">
      <c r="B342" s="46"/>
      <c r="C342" s="233" t="s">
        <v>283</v>
      </c>
      <c r="D342" s="233" t="s">
        <v>167</v>
      </c>
      <c r="E342" s="234" t="s">
        <v>1170</v>
      </c>
      <c r="F342" s="235" t="s">
        <v>1171</v>
      </c>
      <c r="G342" s="236" t="s">
        <v>189</v>
      </c>
      <c r="H342" s="237">
        <v>2</v>
      </c>
      <c r="I342" s="238"/>
      <c r="J342" s="239">
        <f>ROUND(I342*H342,2)</f>
        <v>0</v>
      </c>
      <c r="K342" s="235" t="s">
        <v>21</v>
      </c>
      <c r="L342" s="240"/>
      <c r="M342" s="241" t="s">
        <v>21</v>
      </c>
      <c r="N342" s="242" t="s">
        <v>45</v>
      </c>
      <c r="O342" s="47"/>
      <c r="P342" s="230">
        <f>O342*H342</f>
        <v>0</v>
      </c>
      <c r="Q342" s="230">
        <v>0.00014999999999999999</v>
      </c>
      <c r="R342" s="230">
        <f>Q342*H342</f>
        <v>0.00029999999999999997</v>
      </c>
      <c r="S342" s="230">
        <v>0</v>
      </c>
      <c r="T342" s="231">
        <f>S342*H342</f>
        <v>0</v>
      </c>
      <c r="AR342" s="24" t="s">
        <v>171</v>
      </c>
      <c r="AT342" s="24" t="s">
        <v>167</v>
      </c>
      <c r="AU342" s="24" t="s">
        <v>142</v>
      </c>
      <c r="AY342" s="24" t="s">
        <v>134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4" t="s">
        <v>142</v>
      </c>
      <c r="BK342" s="232">
        <f>ROUND(I342*H342,2)</f>
        <v>0</v>
      </c>
      <c r="BL342" s="24" t="s">
        <v>146</v>
      </c>
      <c r="BM342" s="24" t="s">
        <v>1172</v>
      </c>
    </row>
    <row r="343" s="11" customFormat="1">
      <c r="B343" s="248"/>
      <c r="C343" s="249"/>
      <c r="D343" s="250" t="s">
        <v>502</v>
      </c>
      <c r="E343" s="259" t="s">
        <v>21</v>
      </c>
      <c r="F343" s="251" t="s">
        <v>142</v>
      </c>
      <c r="G343" s="249"/>
      <c r="H343" s="252">
        <v>2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502</v>
      </c>
      <c r="AU343" s="258" t="s">
        <v>142</v>
      </c>
      <c r="AV343" s="11" t="s">
        <v>142</v>
      </c>
      <c r="AW343" s="11" t="s">
        <v>36</v>
      </c>
      <c r="AX343" s="11" t="s">
        <v>73</v>
      </c>
      <c r="AY343" s="258" t="s">
        <v>134</v>
      </c>
    </row>
    <row r="344" s="12" customFormat="1">
      <c r="B344" s="260"/>
      <c r="C344" s="261"/>
      <c r="D344" s="250" t="s">
        <v>502</v>
      </c>
      <c r="E344" s="262" t="s">
        <v>21</v>
      </c>
      <c r="F344" s="263" t="s">
        <v>843</v>
      </c>
      <c r="G344" s="261"/>
      <c r="H344" s="264">
        <v>2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AT344" s="270" t="s">
        <v>502</v>
      </c>
      <c r="AU344" s="270" t="s">
        <v>142</v>
      </c>
      <c r="AV344" s="12" t="s">
        <v>516</v>
      </c>
      <c r="AW344" s="12" t="s">
        <v>36</v>
      </c>
      <c r="AX344" s="12" t="s">
        <v>81</v>
      </c>
      <c r="AY344" s="270" t="s">
        <v>134</v>
      </c>
    </row>
    <row r="345" s="1" customFormat="1" ht="16.5" customHeight="1">
      <c r="B345" s="46"/>
      <c r="C345" s="221" t="s">
        <v>338</v>
      </c>
      <c r="D345" s="221" t="s">
        <v>137</v>
      </c>
      <c r="E345" s="222" t="s">
        <v>1173</v>
      </c>
      <c r="F345" s="223" t="s">
        <v>1174</v>
      </c>
      <c r="G345" s="224" t="s">
        <v>189</v>
      </c>
      <c r="H345" s="225">
        <v>1</v>
      </c>
      <c r="I345" s="226"/>
      <c r="J345" s="227">
        <f>ROUND(I345*H345,2)</f>
        <v>0</v>
      </c>
      <c r="K345" s="223" t="s">
        <v>21</v>
      </c>
      <c r="L345" s="72"/>
      <c r="M345" s="228" t="s">
        <v>21</v>
      </c>
      <c r="N345" s="229" t="s">
        <v>45</v>
      </c>
      <c r="O345" s="47"/>
      <c r="P345" s="230">
        <f>O345*H345</f>
        <v>0</v>
      </c>
      <c r="Q345" s="230">
        <v>0</v>
      </c>
      <c r="R345" s="230">
        <f>Q345*H345</f>
        <v>0</v>
      </c>
      <c r="S345" s="230">
        <v>0.0011999999999999999</v>
      </c>
      <c r="T345" s="231">
        <f>S345*H345</f>
        <v>0.0011999999999999999</v>
      </c>
      <c r="AR345" s="24" t="s">
        <v>146</v>
      </c>
      <c r="AT345" s="24" t="s">
        <v>137</v>
      </c>
      <c r="AU345" s="24" t="s">
        <v>142</v>
      </c>
      <c r="AY345" s="24" t="s">
        <v>134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4" t="s">
        <v>142</v>
      </c>
      <c r="BK345" s="232">
        <f>ROUND(I345*H345,2)</f>
        <v>0</v>
      </c>
      <c r="BL345" s="24" t="s">
        <v>146</v>
      </c>
      <c r="BM345" s="24" t="s">
        <v>1175</v>
      </c>
    </row>
    <row r="346" s="11" customFormat="1">
      <c r="B346" s="248"/>
      <c r="C346" s="249"/>
      <c r="D346" s="250" t="s">
        <v>502</v>
      </c>
      <c r="E346" s="259" t="s">
        <v>21</v>
      </c>
      <c r="F346" s="251" t="s">
        <v>81</v>
      </c>
      <c r="G346" s="249"/>
      <c r="H346" s="252">
        <v>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502</v>
      </c>
      <c r="AU346" s="258" t="s">
        <v>142</v>
      </c>
      <c r="AV346" s="11" t="s">
        <v>142</v>
      </c>
      <c r="AW346" s="11" t="s">
        <v>36</v>
      </c>
      <c r="AX346" s="11" t="s">
        <v>73</v>
      </c>
      <c r="AY346" s="258" t="s">
        <v>134</v>
      </c>
    </row>
    <row r="347" s="12" customFormat="1">
      <c r="B347" s="260"/>
      <c r="C347" s="261"/>
      <c r="D347" s="250" t="s">
        <v>502</v>
      </c>
      <c r="E347" s="262" t="s">
        <v>21</v>
      </c>
      <c r="F347" s="263" t="s">
        <v>843</v>
      </c>
      <c r="G347" s="261"/>
      <c r="H347" s="264">
        <v>1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AT347" s="270" t="s">
        <v>502</v>
      </c>
      <c r="AU347" s="270" t="s">
        <v>142</v>
      </c>
      <c r="AV347" s="12" t="s">
        <v>516</v>
      </c>
      <c r="AW347" s="12" t="s">
        <v>36</v>
      </c>
      <c r="AX347" s="12" t="s">
        <v>81</v>
      </c>
      <c r="AY347" s="270" t="s">
        <v>134</v>
      </c>
    </row>
    <row r="348" s="1" customFormat="1" ht="25.5" customHeight="1">
      <c r="B348" s="46"/>
      <c r="C348" s="221" t="s">
        <v>348</v>
      </c>
      <c r="D348" s="221" t="s">
        <v>137</v>
      </c>
      <c r="E348" s="222" t="s">
        <v>1176</v>
      </c>
      <c r="F348" s="223" t="s">
        <v>1177</v>
      </c>
      <c r="G348" s="224" t="s">
        <v>189</v>
      </c>
      <c r="H348" s="225">
        <v>3</v>
      </c>
      <c r="I348" s="226"/>
      <c r="J348" s="227">
        <f>ROUND(I348*H348,2)</f>
        <v>0</v>
      </c>
      <c r="K348" s="223" t="s">
        <v>160</v>
      </c>
      <c r="L348" s="72"/>
      <c r="M348" s="228" t="s">
        <v>21</v>
      </c>
      <c r="N348" s="229" t="s">
        <v>45</v>
      </c>
      <c r="O348" s="47"/>
      <c r="P348" s="230">
        <f>O348*H348</f>
        <v>0</v>
      </c>
      <c r="Q348" s="230">
        <v>0.00044999999999999999</v>
      </c>
      <c r="R348" s="230">
        <f>Q348*H348</f>
        <v>0.0013500000000000001</v>
      </c>
      <c r="S348" s="230">
        <v>0</v>
      </c>
      <c r="T348" s="231">
        <f>S348*H348</f>
        <v>0</v>
      </c>
      <c r="AR348" s="24" t="s">
        <v>146</v>
      </c>
      <c r="AT348" s="24" t="s">
        <v>137</v>
      </c>
      <c r="AU348" s="24" t="s">
        <v>142</v>
      </c>
      <c r="AY348" s="24" t="s">
        <v>134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4" t="s">
        <v>142</v>
      </c>
      <c r="BK348" s="232">
        <f>ROUND(I348*H348,2)</f>
        <v>0</v>
      </c>
      <c r="BL348" s="24" t="s">
        <v>146</v>
      </c>
      <c r="BM348" s="24" t="s">
        <v>1178</v>
      </c>
    </row>
    <row r="349" s="11" customFormat="1">
      <c r="B349" s="248"/>
      <c r="C349" s="249"/>
      <c r="D349" s="250" t="s">
        <v>502</v>
      </c>
      <c r="E349" s="259" t="s">
        <v>21</v>
      </c>
      <c r="F349" s="251" t="s">
        <v>148</v>
      </c>
      <c r="G349" s="249"/>
      <c r="H349" s="252">
        <v>3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502</v>
      </c>
      <c r="AU349" s="258" t="s">
        <v>142</v>
      </c>
      <c r="AV349" s="11" t="s">
        <v>142</v>
      </c>
      <c r="AW349" s="11" t="s">
        <v>36</v>
      </c>
      <c r="AX349" s="11" t="s">
        <v>73</v>
      </c>
      <c r="AY349" s="258" t="s">
        <v>134</v>
      </c>
    </row>
    <row r="350" s="12" customFormat="1">
      <c r="B350" s="260"/>
      <c r="C350" s="261"/>
      <c r="D350" s="250" t="s">
        <v>502</v>
      </c>
      <c r="E350" s="262" t="s">
        <v>21</v>
      </c>
      <c r="F350" s="263" t="s">
        <v>843</v>
      </c>
      <c r="G350" s="261"/>
      <c r="H350" s="264">
        <v>3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AT350" s="270" t="s">
        <v>502</v>
      </c>
      <c r="AU350" s="270" t="s">
        <v>142</v>
      </c>
      <c r="AV350" s="12" t="s">
        <v>516</v>
      </c>
      <c r="AW350" s="12" t="s">
        <v>36</v>
      </c>
      <c r="AX350" s="12" t="s">
        <v>81</v>
      </c>
      <c r="AY350" s="270" t="s">
        <v>134</v>
      </c>
    </row>
    <row r="351" s="1" customFormat="1" ht="25.5" customHeight="1">
      <c r="B351" s="46"/>
      <c r="C351" s="233" t="s">
        <v>352</v>
      </c>
      <c r="D351" s="233" t="s">
        <v>167</v>
      </c>
      <c r="E351" s="234" t="s">
        <v>1179</v>
      </c>
      <c r="F351" s="235" t="s">
        <v>1180</v>
      </c>
      <c r="G351" s="236" t="s">
        <v>189</v>
      </c>
      <c r="H351" s="237">
        <v>3</v>
      </c>
      <c r="I351" s="238"/>
      <c r="J351" s="239">
        <f>ROUND(I351*H351,2)</f>
        <v>0</v>
      </c>
      <c r="K351" s="235" t="s">
        <v>21</v>
      </c>
      <c r="L351" s="240"/>
      <c r="M351" s="241" t="s">
        <v>21</v>
      </c>
      <c r="N351" s="242" t="s">
        <v>45</v>
      </c>
      <c r="O351" s="47"/>
      <c r="P351" s="230">
        <f>O351*H351</f>
        <v>0</v>
      </c>
      <c r="Q351" s="230">
        <v>0.016</v>
      </c>
      <c r="R351" s="230">
        <f>Q351*H351</f>
        <v>0.048000000000000001</v>
      </c>
      <c r="S351" s="230">
        <v>0</v>
      </c>
      <c r="T351" s="231">
        <f>S351*H351</f>
        <v>0</v>
      </c>
      <c r="AR351" s="24" t="s">
        <v>171</v>
      </c>
      <c r="AT351" s="24" t="s">
        <v>167</v>
      </c>
      <c r="AU351" s="24" t="s">
        <v>142</v>
      </c>
      <c r="AY351" s="24" t="s">
        <v>134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24" t="s">
        <v>142</v>
      </c>
      <c r="BK351" s="232">
        <f>ROUND(I351*H351,2)</f>
        <v>0</v>
      </c>
      <c r="BL351" s="24" t="s">
        <v>146</v>
      </c>
      <c r="BM351" s="24" t="s">
        <v>1181</v>
      </c>
    </row>
    <row r="352" s="11" customFormat="1">
      <c r="B352" s="248"/>
      <c r="C352" s="249"/>
      <c r="D352" s="250" t="s">
        <v>502</v>
      </c>
      <c r="E352" s="259" t="s">
        <v>21</v>
      </c>
      <c r="F352" s="251" t="s">
        <v>1182</v>
      </c>
      <c r="G352" s="249"/>
      <c r="H352" s="252">
        <v>3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502</v>
      </c>
      <c r="AU352" s="258" t="s">
        <v>142</v>
      </c>
      <c r="AV352" s="11" t="s">
        <v>142</v>
      </c>
      <c r="AW352" s="11" t="s">
        <v>36</v>
      </c>
      <c r="AX352" s="11" t="s">
        <v>73</v>
      </c>
      <c r="AY352" s="258" t="s">
        <v>134</v>
      </c>
    </row>
    <row r="353" s="12" customFormat="1">
      <c r="B353" s="260"/>
      <c r="C353" s="261"/>
      <c r="D353" s="250" t="s">
        <v>502</v>
      </c>
      <c r="E353" s="262" t="s">
        <v>21</v>
      </c>
      <c r="F353" s="263" t="s">
        <v>843</v>
      </c>
      <c r="G353" s="261"/>
      <c r="H353" s="264">
        <v>3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AT353" s="270" t="s">
        <v>502</v>
      </c>
      <c r="AU353" s="270" t="s">
        <v>142</v>
      </c>
      <c r="AV353" s="12" t="s">
        <v>516</v>
      </c>
      <c r="AW353" s="12" t="s">
        <v>36</v>
      </c>
      <c r="AX353" s="12" t="s">
        <v>81</v>
      </c>
      <c r="AY353" s="270" t="s">
        <v>134</v>
      </c>
    </row>
    <row r="354" s="1" customFormat="1" ht="25.5" customHeight="1">
      <c r="B354" s="46"/>
      <c r="C354" s="221" t="s">
        <v>356</v>
      </c>
      <c r="D354" s="221" t="s">
        <v>137</v>
      </c>
      <c r="E354" s="222" t="s">
        <v>1183</v>
      </c>
      <c r="F354" s="223" t="s">
        <v>1184</v>
      </c>
      <c r="G354" s="224" t="s">
        <v>189</v>
      </c>
      <c r="H354" s="225">
        <v>1</v>
      </c>
      <c r="I354" s="226"/>
      <c r="J354" s="227">
        <f>ROUND(I354*H354,2)</f>
        <v>0</v>
      </c>
      <c r="K354" s="223" t="s">
        <v>160</v>
      </c>
      <c r="L354" s="72"/>
      <c r="M354" s="228" t="s">
        <v>21</v>
      </c>
      <c r="N354" s="229" t="s">
        <v>45</v>
      </c>
      <c r="O354" s="47"/>
      <c r="P354" s="230">
        <f>O354*H354</f>
        <v>0</v>
      </c>
      <c r="Q354" s="230">
        <v>0.00044999999999999999</v>
      </c>
      <c r="R354" s="230">
        <f>Q354*H354</f>
        <v>0.00044999999999999999</v>
      </c>
      <c r="S354" s="230">
        <v>0</v>
      </c>
      <c r="T354" s="231">
        <f>S354*H354</f>
        <v>0</v>
      </c>
      <c r="AR354" s="24" t="s">
        <v>146</v>
      </c>
      <c r="AT354" s="24" t="s">
        <v>137</v>
      </c>
      <c r="AU354" s="24" t="s">
        <v>142</v>
      </c>
      <c r="AY354" s="24" t="s">
        <v>134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4" t="s">
        <v>142</v>
      </c>
      <c r="BK354" s="232">
        <f>ROUND(I354*H354,2)</f>
        <v>0</v>
      </c>
      <c r="BL354" s="24" t="s">
        <v>146</v>
      </c>
      <c r="BM354" s="24" t="s">
        <v>1185</v>
      </c>
    </row>
    <row r="355" s="11" customFormat="1">
      <c r="B355" s="248"/>
      <c r="C355" s="249"/>
      <c r="D355" s="250" t="s">
        <v>502</v>
      </c>
      <c r="E355" s="259" t="s">
        <v>21</v>
      </c>
      <c r="F355" s="251" t="s">
        <v>81</v>
      </c>
      <c r="G355" s="249"/>
      <c r="H355" s="252">
        <v>1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502</v>
      </c>
      <c r="AU355" s="258" t="s">
        <v>142</v>
      </c>
      <c r="AV355" s="11" t="s">
        <v>142</v>
      </c>
      <c r="AW355" s="11" t="s">
        <v>36</v>
      </c>
      <c r="AX355" s="11" t="s">
        <v>73</v>
      </c>
      <c r="AY355" s="258" t="s">
        <v>134</v>
      </c>
    </row>
    <row r="356" s="12" customFormat="1">
      <c r="B356" s="260"/>
      <c r="C356" s="261"/>
      <c r="D356" s="250" t="s">
        <v>502</v>
      </c>
      <c r="E356" s="262" t="s">
        <v>21</v>
      </c>
      <c r="F356" s="263" t="s">
        <v>843</v>
      </c>
      <c r="G356" s="261"/>
      <c r="H356" s="264">
        <v>1</v>
      </c>
      <c r="I356" s="265"/>
      <c r="J356" s="261"/>
      <c r="K356" s="261"/>
      <c r="L356" s="266"/>
      <c r="M356" s="267"/>
      <c r="N356" s="268"/>
      <c r="O356" s="268"/>
      <c r="P356" s="268"/>
      <c r="Q356" s="268"/>
      <c r="R356" s="268"/>
      <c r="S356" s="268"/>
      <c r="T356" s="269"/>
      <c r="AT356" s="270" t="s">
        <v>502</v>
      </c>
      <c r="AU356" s="270" t="s">
        <v>142</v>
      </c>
      <c r="AV356" s="12" t="s">
        <v>516</v>
      </c>
      <c r="AW356" s="12" t="s">
        <v>36</v>
      </c>
      <c r="AX356" s="12" t="s">
        <v>81</v>
      </c>
      <c r="AY356" s="270" t="s">
        <v>134</v>
      </c>
    </row>
    <row r="357" s="1" customFormat="1" ht="25.5" customHeight="1">
      <c r="B357" s="46"/>
      <c r="C357" s="233" t="s">
        <v>360</v>
      </c>
      <c r="D357" s="233" t="s">
        <v>167</v>
      </c>
      <c r="E357" s="234" t="s">
        <v>1186</v>
      </c>
      <c r="F357" s="235" t="s">
        <v>1187</v>
      </c>
      <c r="G357" s="236" t="s">
        <v>189</v>
      </c>
      <c r="H357" s="237">
        <v>1</v>
      </c>
      <c r="I357" s="238"/>
      <c r="J357" s="239">
        <f>ROUND(I357*H357,2)</f>
        <v>0</v>
      </c>
      <c r="K357" s="235" t="s">
        <v>21</v>
      </c>
      <c r="L357" s="240"/>
      <c r="M357" s="241" t="s">
        <v>21</v>
      </c>
      <c r="N357" s="242" t="s">
        <v>45</v>
      </c>
      <c r="O357" s="47"/>
      <c r="P357" s="230">
        <f>O357*H357</f>
        <v>0</v>
      </c>
      <c r="Q357" s="230">
        <v>0.017999999999999999</v>
      </c>
      <c r="R357" s="230">
        <f>Q357*H357</f>
        <v>0.017999999999999999</v>
      </c>
      <c r="S357" s="230">
        <v>0</v>
      </c>
      <c r="T357" s="231">
        <f>S357*H357</f>
        <v>0</v>
      </c>
      <c r="AR357" s="24" t="s">
        <v>171</v>
      </c>
      <c r="AT357" s="24" t="s">
        <v>167</v>
      </c>
      <c r="AU357" s="24" t="s">
        <v>142</v>
      </c>
      <c r="AY357" s="24" t="s">
        <v>134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24" t="s">
        <v>142</v>
      </c>
      <c r="BK357" s="232">
        <f>ROUND(I357*H357,2)</f>
        <v>0</v>
      </c>
      <c r="BL357" s="24" t="s">
        <v>146</v>
      </c>
      <c r="BM357" s="24" t="s">
        <v>1188</v>
      </c>
    </row>
    <row r="358" s="11" customFormat="1">
      <c r="B358" s="248"/>
      <c r="C358" s="249"/>
      <c r="D358" s="250" t="s">
        <v>502</v>
      </c>
      <c r="E358" s="259" t="s">
        <v>21</v>
      </c>
      <c r="F358" s="251" t="s">
        <v>81</v>
      </c>
      <c r="G358" s="249"/>
      <c r="H358" s="252">
        <v>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502</v>
      </c>
      <c r="AU358" s="258" t="s">
        <v>142</v>
      </c>
      <c r="AV358" s="11" t="s">
        <v>142</v>
      </c>
      <c r="AW358" s="11" t="s">
        <v>36</v>
      </c>
      <c r="AX358" s="11" t="s">
        <v>73</v>
      </c>
      <c r="AY358" s="258" t="s">
        <v>134</v>
      </c>
    </row>
    <row r="359" s="12" customFormat="1">
      <c r="B359" s="260"/>
      <c r="C359" s="261"/>
      <c r="D359" s="250" t="s">
        <v>502</v>
      </c>
      <c r="E359" s="262" t="s">
        <v>21</v>
      </c>
      <c r="F359" s="263" t="s">
        <v>843</v>
      </c>
      <c r="G359" s="261"/>
      <c r="H359" s="264">
        <v>1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AT359" s="270" t="s">
        <v>502</v>
      </c>
      <c r="AU359" s="270" t="s">
        <v>142</v>
      </c>
      <c r="AV359" s="12" t="s">
        <v>516</v>
      </c>
      <c r="AW359" s="12" t="s">
        <v>36</v>
      </c>
      <c r="AX359" s="12" t="s">
        <v>81</v>
      </c>
      <c r="AY359" s="270" t="s">
        <v>134</v>
      </c>
    </row>
    <row r="360" s="1" customFormat="1" ht="25.5" customHeight="1">
      <c r="B360" s="46"/>
      <c r="C360" s="221" t="s">
        <v>403</v>
      </c>
      <c r="D360" s="221" t="s">
        <v>137</v>
      </c>
      <c r="E360" s="222" t="s">
        <v>1189</v>
      </c>
      <c r="F360" s="223" t="s">
        <v>1190</v>
      </c>
      <c r="G360" s="224" t="s">
        <v>189</v>
      </c>
      <c r="H360" s="225">
        <v>2</v>
      </c>
      <c r="I360" s="226"/>
      <c r="J360" s="227">
        <f>ROUND(I360*H360,2)</f>
        <v>0</v>
      </c>
      <c r="K360" s="223" t="s">
        <v>160</v>
      </c>
      <c r="L360" s="72"/>
      <c r="M360" s="228" t="s">
        <v>21</v>
      </c>
      <c r="N360" s="229" t="s">
        <v>45</v>
      </c>
      <c r="O360" s="47"/>
      <c r="P360" s="230">
        <f>O360*H360</f>
        <v>0</v>
      </c>
      <c r="Q360" s="230">
        <v>0.00040000000000000002</v>
      </c>
      <c r="R360" s="230">
        <f>Q360*H360</f>
        <v>0.00080000000000000004</v>
      </c>
      <c r="S360" s="230">
        <v>0</v>
      </c>
      <c r="T360" s="231">
        <f>S360*H360</f>
        <v>0</v>
      </c>
      <c r="AR360" s="24" t="s">
        <v>146</v>
      </c>
      <c r="AT360" s="24" t="s">
        <v>137</v>
      </c>
      <c r="AU360" s="24" t="s">
        <v>142</v>
      </c>
      <c r="AY360" s="24" t="s">
        <v>134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4" t="s">
        <v>142</v>
      </c>
      <c r="BK360" s="232">
        <f>ROUND(I360*H360,2)</f>
        <v>0</v>
      </c>
      <c r="BL360" s="24" t="s">
        <v>146</v>
      </c>
      <c r="BM360" s="24" t="s">
        <v>1191</v>
      </c>
    </row>
    <row r="361" s="11" customFormat="1">
      <c r="B361" s="248"/>
      <c r="C361" s="249"/>
      <c r="D361" s="250" t="s">
        <v>502</v>
      </c>
      <c r="E361" s="259" t="s">
        <v>21</v>
      </c>
      <c r="F361" s="251" t="s">
        <v>1144</v>
      </c>
      <c r="G361" s="249"/>
      <c r="H361" s="252">
        <v>2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AT361" s="258" t="s">
        <v>502</v>
      </c>
      <c r="AU361" s="258" t="s">
        <v>142</v>
      </c>
      <c r="AV361" s="11" t="s">
        <v>142</v>
      </c>
      <c r="AW361" s="11" t="s">
        <v>36</v>
      </c>
      <c r="AX361" s="11" t="s">
        <v>73</v>
      </c>
      <c r="AY361" s="258" t="s">
        <v>134</v>
      </c>
    </row>
    <row r="362" s="12" customFormat="1">
      <c r="B362" s="260"/>
      <c r="C362" s="261"/>
      <c r="D362" s="250" t="s">
        <v>502</v>
      </c>
      <c r="E362" s="262" t="s">
        <v>21</v>
      </c>
      <c r="F362" s="263" t="s">
        <v>843</v>
      </c>
      <c r="G362" s="261"/>
      <c r="H362" s="264">
        <v>2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AT362" s="270" t="s">
        <v>502</v>
      </c>
      <c r="AU362" s="270" t="s">
        <v>142</v>
      </c>
      <c r="AV362" s="12" t="s">
        <v>516</v>
      </c>
      <c r="AW362" s="12" t="s">
        <v>36</v>
      </c>
      <c r="AX362" s="12" t="s">
        <v>81</v>
      </c>
      <c r="AY362" s="270" t="s">
        <v>134</v>
      </c>
    </row>
    <row r="363" s="1" customFormat="1" ht="25.5" customHeight="1">
      <c r="B363" s="46"/>
      <c r="C363" s="233" t="s">
        <v>407</v>
      </c>
      <c r="D363" s="233" t="s">
        <v>167</v>
      </c>
      <c r="E363" s="234" t="s">
        <v>1192</v>
      </c>
      <c r="F363" s="235" t="s">
        <v>1193</v>
      </c>
      <c r="G363" s="236" t="s">
        <v>189</v>
      </c>
      <c r="H363" s="237">
        <v>2</v>
      </c>
      <c r="I363" s="238"/>
      <c r="J363" s="239">
        <f>ROUND(I363*H363,2)</f>
        <v>0</v>
      </c>
      <c r="K363" s="235" t="s">
        <v>21</v>
      </c>
      <c r="L363" s="240"/>
      <c r="M363" s="241" t="s">
        <v>21</v>
      </c>
      <c r="N363" s="242" t="s">
        <v>45</v>
      </c>
      <c r="O363" s="47"/>
      <c r="P363" s="230">
        <f>O363*H363</f>
        <v>0</v>
      </c>
      <c r="Q363" s="230">
        <v>0.017000000000000001</v>
      </c>
      <c r="R363" s="230">
        <f>Q363*H363</f>
        <v>0.034000000000000002</v>
      </c>
      <c r="S363" s="230">
        <v>0</v>
      </c>
      <c r="T363" s="231">
        <f>S363*H363</f>
        <v>0</v>
      </c>
      <c r="AR363" s="24" t="s">
        <v>171</v>
      </c>
      <c r="AT363" s="24" t="s">
        <v>167</v>
      </c>
      <c r="AU363" s="24" t="s">
        <v>142</v>
      </c>
      <c r="AY363" s="24" t="s">
        <v>134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24" t="s">
        <v>142</v>
      </c>
      <c r="BK363" s="232">
        <f>ROUND(I363*H363,2)</f>
        <v>0</v>
      </c>
      <c r="BL363" s="24" t="s">
        <v>146</v>
      </c>
      <c r="BM363" s="24" t="s">
        <v>1194</v>
      </c>
    </row>
    <row r="364" s="11" customFormat="1">
      <c r="B364" s="248"/>
      <c r="C364" s="249"/>
      <c r="D364" s="250" t="s">
        <v>502</v>
      </c>
      <c r="E364" s="259" t="s">
        <v>21</v>
      </c>
      <c r="F364" s="251" t="s">
        <v>1144</v>
      </c>
      <c r="G364" s="249"/>
      <c r="H364" s="252">
        <v>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502</v>
      </c>
      <c r="AU364" s="258" t="s">
        <v>142</v>
      </c>
      <c r="AV364" s="11" t="s">
        <v>142</v>
      </c>
      <c r="AW364" s="11" t="s">
        <v>36</v>
      </c>
      <c r="AX364" s="11" t="s">
        <v>73</v>
      </c>
      <c r="AY364" s="258" t="s">
        <v>134</v>
      </c>
    </row>
    <row r="365" s="12" customFormat="1">
      <c r="B365" s="260"/>
      <c r="C365" s="261"/>
      <c r="D365" s="250" t="s">
        <v>502</v>
      </c>
      <c r="E365" s="262" t="s">
        <v>21</v>
      </c>
      <c r="F365" s="263" t="s">
        <v>843</v>
      </c>
      <c r="G365" s="261"/>
      <c r="H365" s="264">
        <v>2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AT365" s="270" t="s">
        <v>502</v>
      </c>
      <c r="AU365" s="270" t="s">
        <v>142</v>
      </c>
      <c r="AV365" s="12" t="s">
        <v>516</v>
      </c>
      <c r="AW365" s="12" t="s">
        <v>36</v>
      </c>
      <c r="AX365" s="12" t="s">
        <v>81</v>
      </c>
      <c r="AY365" s="270" t="s">
        <v>134</v>
      </c>
    </row>
    <row r="366" s="1" customFormat="1" ht="25.5" customHeight="1">
      <c r="B366" s="46"/>
      <c r="C366" s="221" t="s">
        <v>411</v>
      </c>
      <c r="D366" s="221" t="s">
        <v>137</v>
      </c>
      <c r="E366" s="222" t="s">
        <v>1195</v>
      </c>
      <c r="F366" s="223" t="s">
        <v>1196</v>
      </c>
      <c r="G366" s="224" t="s">
        <v>189</v>
      </c>
      <c r="H366" s="225">
        <v>3</v>
      </c>
      <c r="I366" s="226"/>
      <c r="J366" s="227">
        <f>ROUND(I366*H366,2)</f>
        <v>0</v>
      </c>
      <c r="K366" s="223" t="s">
        <v>160</v>
      </c>
      <c r="L366" s="72"/>
      <c r="M366" s="228" t="s">
        <v>21</v>
      </c>
      <c r="N366" s="229" t="s">
        <v>45</v>
      </c>
      <c r="O366" s="47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AR366" s="24" t="s">
        <v>146</v>
      </c>
      <c r="AT366" s="24" t="s">
        <v>137</v>
      </c>
      <c r="AU366" s="24" t="s">
        <v>142</v>
      </c>
      <c r="AY366" s="24" t="s">
        <v>134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24" t="s">
        <v>142</v>
      </c>
      <c r="BK366" s="232">
        <f>ROUND(I366*H366,2)</f>
        <v>0</v>
      </c>
      <c r="BL366" s="24" t="s">
        <v>146</v>
      </c>
      <c r="BM366" s="24" t="s">
        <v>1197</v>
      </c>
    </row>
    <row r="367" s="11" customFormat="1">
      <c r="B367" s="248"/>
      <c r="C367" s="249"/>
      <c r="D367" s="250" t="s">
        <v>502</v>
      </c>
      <c r="E367" s="259" t="s">
        <v>21</v>
      </c>
      <c r="F367" s="251" t="s">
        <v>148</v>
      </c>
      <c r="G367" s="249"/>
      <c r="H367" s="252">
        <v>3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502</v>
      </c>
      <c r="AU367" s="258" t="s">
        <v>142</v>
      </c>
      <c r="AV367" s="11" t="s">
        <v>142</v>
      </c>
      <c r="AW367" s="11" t="s">
        <v>36</v>
      </c>
      <c r="AX367" s="11" t="s">
        <v>73</v>
      </c>
      <c r="AY367" s="258" t="s">
        <v>134</v>
      </c>
    </row>
    <row r="368" s="12" customFormat="1">
      <c r="B368" s="260"/>
      <c r="C368" s="261"/>
      <c r="D368" s="250" t="s">
        <v>502</v>
      </c>
      <c r="E368" s="262" t="s">
        <v>21</v>
      </c>
      <c r="F368" s="263" t="s">
        <v>843</v>
      </c>
      <c r="G368" s="261"/>
      <c r="H368" s="264">
        <v>3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AT368" s="270" t="s">
        <v>502</v>
      </c>
      <c r="AU368" s="270" t="s">
        <v>142</v>
      </c>
      <c r="AV368" s="12" t="s">
        <v>516</v>
      </c>
      <c r="AW368" s="12" t="s">
        <v>36</v>
      </c>
      <c r="AX368" s="12" t="s">
        <v>81</v>
      </c>
      <c r="AY368" s="270" t="s">
        <v>134</v>
      </c>
    </row>
    <row r="369" s="1" customFormat="1" ht="16.5" customHeight="1">
      <c r="B369" s="46"/>
      <c r="C369" s="233" t="s">
        <v>429</v>
      </c>
      <c r="D369" s="233" t="s">
        <v>167</v>
      </c>
      <c r="E369" s="234" t="s">
        <v>1198</v>
      </c>
      <c r="F369" s="235" t="s">
        <v>1199</v>
      </c>
      <c r="G369" s="236" t="s">
        <v>159</v>
      </c>
      <c r="H369" s="237">
        <v>4.7999999999999998</v>
      </c>
      <c r="I369" s="238"/>
      <c r="J369" s="239">
        <f>ROUND(I369*H369,2)</f>
        <v>0</v>
      </c>
      <c r="K369" s="235" t="s">
        <v>21</v>
      </c>
      <c r="L369" s="240"/>
      <c r="M369" s="241" t="s">
        <v>21</v>
      </c>
      <c r="N369" s="242" t="s">
        <v>45</v>
      </c>
      <c r="O369" s="47"/>
      <c r="P369" s="230">
        <f>O369*H369</f>
        <v>0</v>
      </c>
      <c r="Q369" s="230">
        <v>0.0050000000000000001</v>
      </c>
      <c r="R369" s="230">
        <f>Q369*H369</f>
        <v>0.024</v>
      </c>
      <c r="S369" s="230">
        <v>0</v>
      </c>
      <c r="T369" s="231">
        <f>S369*H369</f>
        <v>0</v>
      </c>
      <c r="AR369" s="24" t="s">
        <v>171</v>
      </c>
      <c r="AT369" s="24" t="s">
        <v>167</v>
      </c>
      <c r="AU369" s="24" t="s">
        <v>142</v>
      </c>
      <c r="AY369" s="24" t="s">
        <v>134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24" t="s">
        <v>142</v>
      </c>
      <c r="BK369" s="232">
        <f>ROUND(I369*H369,2)</f>
        <v>0</v>
      </c>
      <c r="BL369" s="24" t="s">
        <v>146</v>
      </c>
      <c r="BM369" s="24" t="s">
        <v>1200</v>
      </c>
    </row>
    <row r="370" s="11" customFormat="1">
      <c r="B370" s="248"/>
      <c r="C370" s="249"/>
      <c r="D370" s="250" t="s">
        <v>502</v>
      </c>
      <c r="E370" s="259" t="s">
        <v>21</v>
      </c>
      <c r="F370" s="251" t="s">
        <v>1201</v>
      </c>
      <c r="G370" s="249"/>
      <c r="H370" s="252">
        <v>4.7999999999999998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502</v>
      </c>
      <c r="AU370" s="258" t="s">
        <v>142</v>
      </c>
      <c r="AV370" s="11" t="s">
        <v>142</v>
      </c>
      <c r="AW370" s="11" t="s">
        <v>36</v>
      </c>
      <c r="AX370" s="11" t="s">
        <v>73</v>
      </c>
      <c r="AY370" s="258" t="s">
        <v>134</v>
      </c>
    </row>
    <row r="371" s="12" customFormat="1">
      <c r="B371" s="260"/>
      <c r="C371" s="261"/>
      <c r="D371" s="250" t="s">
        <v>502</v>
      </c>
      <c r="E371" s="262" t="s">
        <v>21</v>
      </c>
      <c r="F371" s="263" t="s">
        <v>843</v>
      </c>
      <c r="G371" s="261"/>
      <c r="H371" s="264">
        <v>4.7999999999999998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AT371" s="270" t="s">
        <v>502</v>
      </c>
      <c r="AU371" s="270" t="s">
        <v>142</v>
      </c>
      <c r="AV371" s="12" t="s">
        <v>516</v>
      </c>
      <c r="AW371" s="12" t="s">
        <v>36</v>
      </c>
      <c r="AX371" s="12" t="s">
        <v>81</v>
      </c>
      <c r="AY371" s="270" t="s">
        <v>134</v>
      </c>
    </row>
    <row r="372" s="1" customFormat="1" ht="25.5" customHeight="1">
      <c r="B372" s="46"/>
      <c r="C372" s="221" t="s">
        <v>453</v>
      </c>
      <c r="D372" s="221" t="s">
        <v>137</v>
      </c>
      <c r="E372" s="222" t="s">
        <v>1202</v>
      </c>
      <c r="F372" s="223" t="s">
        <v>1203</v>
      </c>
      <c r="G372" s="224" t="s">
        <v>189</v>
      </c>
      <c r="H372" s="225">
        <v>1</v>
      </c>
      <c r="I372" s="226"/>
      <c r="J372" s="227">
        <f>ROUND(I372*H372,2)</f>
        <v>0</v>
      </c>
      <c r="K372" s="223" t="s">
        <v>160</v>
      </c>
      <c r="L372" s="72"/>
      <c r="M372" s="228" t="s">
        <v>21</v>
      </c>
      <c r="N372" s="229" t="s">
        <v>45</v>
      </c>
      <c r="O372" s="47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AR372" s="24" t="s">
        <v>146</v>
      </c>
      <c r="AT372" s="24" t="s">
        <v>137</v>
      </c>
      <c r="AU372" s="24" t="s">
        <v>142</v>
      </c>
      <c r="AY372" s="24" t="s">
        <v>134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24" t="s">
        <v>142</v>
      </c>
      <c r="BK372" s="232">
        <f>ROUND(I372*H372,2)</f>
        <v>0</v>
      </c>
      <c r="BL372" s="24" t="s">
        <v>146</v>
      </c>
      <c r="BM372" s="24" t="s">
        <v>1204</v>
      </c>
    </row>
    <row r="373" s="11" customFormat="1">
      <c r="B373" s="248"/>
      <c r="C373" s="249"/>
      <c r="D373" s="250" t="s">
        <v>502</v>
      </c>
      <c r="E373" s="259" t="s">
        <v>21</v>
      </c>
      <c r="F373" s="251" t="s">
        <v>81</v>
      </c>
      <c r="G373" s="249"/>
      <c r="H373" s="252">
        <v>1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502</v>
      </c>
      <c r="AU373" s="258" t="s">
        <v>142</v>
      </c>
      <c r="AV373" s="11" t="s">
        <v>142</v>
      </c>
      <c r="AW373" s="11" t="s">
        <v>36</v>
      </c>
      <c r="AX373" s="11" t="s">
        <v>73</v>
      </c>
      <c r="AY373" s="258" t="s">
        <v>134</v>
      </c>
    </row>
    <row r="374" s="12" customFormat="1">
      <c r="B374" s="260"/>
      <c r="C374" s="261"/>
      <c r="D374" s="250" t="s">
        <v>502</v>
      </c>
      <c r="E374" s="262" t="s">
        <v>21</v>
      </c>
      <c r="F374" s="263" t="s">
        <v>843</v>
      </c>
      <c r="G374" s="261"/>
      <c r="H374" s="264">
        <v>1</v>
      </c>
      <c r="I374" s="265"/>
      <c r="J374" s="261"/>
      <c r="K374" s="261"/>
      <c r="L374" s="266"/>
      <c r="M374" s="267"/>
      <c r="N374" s="268"/>
      <c r="O374" s="268"/>
      <c r="P374" s="268"/>
      <c r="Q374" s="268"/>
      <c r="R374" s="268"/>
      <c r="S374" s="268"/>
      <c r="T374" s="269"/>
      <c r="AT374" s="270" t="s">
        <v>502</v>
      </c>
      <c r="AU374" s="270" t="s">
        <v>142</v>
      </c>
      <c r="AV374" s="12" t="s">
        <v>516</v>
      </c>
      <c r="AW374" s="12" t="s">
        <v>36</v>
      </c>
      <c r="AX374" s="12" t="s">
        <v>81</v>
      </c>
      <c r="AY374" s="270" t="s">
        <v>134</v>
      </c>
    </row>
    <row r="375" s="1" customFormat="1" ht="16.5" customHeight="1">
      <c r="B375" s="46"/>
      <c r="C375" s="233" t="s">
        <v>425</v>
      </c>
      <c r="D375" s="233" t="s">
        <v>167</v>
      </c>
      <c r="E375" s="234" t="s">
        <v>1205</v>
      </c>
      <c r="F375" s="235" t="s">
        <v>1206</v>
      </c>
      <c r="G375" s="236" t="s">
        <v>159</v>
      </c>
      <c r="H375" s="237">
        <v>1.7</v>
      </c>
      <c r="I375" s="238"/>
      <c r="J375" s="239">
        <f>ROUND(I375*H375,2)</f>
        <v>0</v>
      </c>
      <c r="K375" s="235" t="s">
        <v>21</v>
      </c>
      <c r="L375" s="240"/>
      <c r="M375" s="241" t="s">
        <v>21</v>
      </c>
      <c r="N375" s="242" t="s">
        <v>45</v>
      </c>
      <c r="O375" s="47"/>
      <c r="P375" s="230">
        <f>O375*H375</f>
        <v>0</v>
      </c>
      <c r="Q375" s="230">
        <v>0.0070000000000000001</v>
      </c>
      <c r="R375" s="230">
        <f>Q375*H375</f>
        <v>0.011899999999999999</v>
      </c>
      <c r="S375" s="230">
        <v>0</v>
      </c>
      <c r="T375" s="231">
        <f>S375*H375</f>
        <v>0</v>
      </c>
      <c r="AR375" s="24" t="s">
        <v>171</v>
      </c>
      <c r="AT375" s="24" t="s">
        <v>167</v>
      </c>
      <c r="AU375" s="24" t="s">
        <v>142</v>
      </c>
      <c r="AY375" s="24" t="s">
        <v>134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24" t="s">
        <v>142</v>
      </c>
      <c r="BK375" s="232">
        <f>ROUND(I375*H375,2)</f>
        <v>0</v>
      </c>
      <c r="BL375" s="24" t="s">
        <v>146</v>
      </c>
      <c r="BM375" s="24" t="s">
        <v>1207</v>
      </c>
    </row>
    <row r="376" s="11" customFormat="1">
      <c r="B376" s="248"/>
      <c r="C376" s="249"/>
      <c r="D376" s="250" t="s">
        <v>502</v>
      </c>
      <c r="E376" s="259" t="s">
        <v>21</v>
      </c>
      <c r="F376" s="251" t="s">
        <v>1208</v>
      </c>
      <c r="G376" s="249"/>
      <c r="H376" s="252">
        <v>1.7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502</v>
      </c>
      <c r="AU376" s="258" t="s">
        <v>142</v>
      </c>
      <c r="AV376" s="11" t="s">
        <v>142</v>
      </c>
      <c r="AW376" s="11" t="s">
        <v>36</v>
      </c>
      <c r="AX376" s="11" t="s">
        <v>73</v>
      </c>
      <c r="AY376" s="258" t="s">
        <v>134</v>
      </c>
    </row>
    <row r="377" s="12" customFormat="1">
      <c r="B377" s="260"/>
      <c r="C377" s="261"/>
      <c r="D377" s="250" t="s">
        <v>502</v>
      </c>
      <c r="E377" s="262" t="s">
        <v>21</v>
      </c>
      <c r="F377" s="263" t="s">
        <v>843</v>
      </c>
      <c r="G377" s="261"/>
      <c r="H377" s="264">
        <v>1.7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AT377" s="270" t="s">
        <v>502</v>
      </c>
      <c r="AU377" s="270" t="s">
        <v>142</v>
      </c>
      <c r="AV377" s="12" t="s">
        <v>516</v>
      </c>
      <c r="AW377" s="12" t="s">
        <v>36</v>
      </c>
      <c r="AX377" s="12" t="s">
        <v>81</v>
      </c>
      <c r="AY377" s="270" t="s">
        <v>134</v>
      </c>
    </row>
    <row r="378" s="1" customFormat="1" ht="25.5" customHeight="1">
      <c r="B378" s="46"/>
      <c r="C378" s="221" t="s">
        <v>473</v>
      </c>
      <c r="D378" s="221" t="s">
        <v>137</v>
      </c>
      <c r="E378" s="222" t="s">
        <v>1209</v>
      </c>
      <c r="F378" s="223" t="s">
        <v>1210</v>
      </c>
      <c r="G378" s="224" t="s">
        <v>189</v>
      </c>
      <c r="H378" s="225">
        <v>5</v>
      </c>
      <c r="I378" s="226"/>
      <c r="J378" s="227">
        <f>ROUND(I378*H378,2)</f>
        <v>0</v>
      </c>
      <c r="K378" s="223" t="s">
        <v>160</v>
      </c>
      <c r="L378" s="72"/>
      <c r="M378" s="228" t="s">
        <v>21</v>
      </c>
      <c r="N378" s="229" t="s">
        <v>45</v>
      </c>
      <c r="O378" s="47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AR378" s="24" t="s">
        <v>146</v>
      </c>
      <c r="AT378" s="24" t="s">
        <v>137</v>
      </c>
      <c r="AU378" s="24" t="s">
        <v>142</v>
      </c>
      <c r="AY378" s="24" t="s">
        <v>134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4" t="s">
        <v>142</v>
      </c>
      <c r="BK378" s="232">
        <f>ROUND(I378*H378,2)</f>
        <v>0</v>
      </c>
      <c r="BL378" s="24" t="s">
        <v>146</v>
      </c>
      <c r="BM378" s="24" t="s">
        <v>1211</v>
      </c>
    </row>
    <row r="379" s="11" customFormat="1">
      <c r="B379" s="248"/>
      <c r="C379" s="249"/>
      <c r="D379" s="250" t="s">
        <v>502</v>
      </c>
      <c r="E379" s="259" t="s">
        <v>21</v>
      </c>
      <c r="F379" s="251" t="s">
        <v>166</v>
      </c>
      <c r="G379" s="249"/>
      <c r="H379" s="252">
        <v>5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502</v>
      </c>
      <c r="AU379" s="258" t="s">
        <v>142</v>
      </c>
      <c r="AV379" s="11" t="s">
        <v>142</v>
      </c>
      <c r="AW379" s="11" t="s">
        <v>36</v>
      </c>
      <c r="AX379" s="11" t="s">
        <v>73</v>
      </c>
      <c r="AY379" s="258" t="s">
        <v>134</v>
      </c>
    </row>
    <row r="380" s="12" customFormat="1">
      <c r="B380" s="260"/>
      <c r="C380" s="261"/>
      <c r="D380" s="250" t="s">
        <v>502</v>
      </c>
      <c r="E380" s="262" t="s">
        <v>21</v>
      </c>
      <c r="F380" s="263" t="s">
        <v>843</v>
      </c>
      <c r="G380" s="261"/>
      <c r="H380" s="264">
        <v>5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AT380" s="270" t="s">
        <v>502</v>
      </c>
      <c r="AU380" s="270" t="s">
        <v>142</v>
      </c>
      <c r="AV380" s="12" t="s">
        <v>516</v>
      </c>
      <c r="AW380" s="12" t="s">
        <v>36</v>
      </c>
      <c r="AX380" s="12" t="s">
        <v>81</v>
      </c>
      <c r="AY380" s="270" t="s">
        <v>134</v>
      </c>
    </row>
    <row r="381" s="1" customFormat="1" ht="16.5" customHeight="1">
      <c r="B381" s="46"/>
      <c r="C381" s="233" t="s">
        <v>478</v>
      </c>
      <c r="D381" s="233" t="s">
        <v>167</v>
      </c>
      <c r="E381" s="234" t="s">
        <v>1212</v>
      </c>
      <c r="F381" s="235" t="s">
        <v>1213</v>
      </c>
      <c r="G381" s="236" t="s">
        <v>189</v>
      </c>
      <c r="H381" s="237">
        <v>5</v>
      </c>
      <c r="I381" s="238"/>
      <c r="J381" s="239">
        <f>ROUND(I381*H381,2)</f>
        <v>0</v>
      </c>
      <c r="K381" s="235" t="s">
        <v>160</v>
      </c>
      <c r="L381" s="240"/>
      <c r="M381" s="241" t="s">
        <v>21</v>
      </c>
      <c r="N381" s="242" t="s">
        <v>45</v>
      </c>
      <c r="O381" s="47"/>
      <c r="P381" s="230">
        <f>O381*H381</f>
        <v>0</v>
      </c>
      <c r="Q381" s="230">
        <v>0.00123</v>
      </c>
      <c r="R381" s="230">
        <f>Q381*H381</f>
        <v>0.0061500000000000001</v>
      </c>
      <c r="S381" s="230">
        <v>0</v>
      </c>
      <c r="T381" s="231">
        <f>S381*H381</f>
        <v>0</v>
      </c>
      <c r="AR381" s="24" t="s">
        <v>171</v>
      </c>
      <c r="AT381" s="24" t="s">
        <v>167</v>
      </c>
      <c r="AU381" s="24" t="s">
        <v>142</v>
      </c>
      <c r="AY381" s="24" t="s">
        <v>134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24" t="s">
        <v>142</v>
      </c>
      <c r="BK381" s="232">
        <f>ROUND(I381*H381,2)</f>
        <v>0</v>
      </c>
      <c r="BL381" s="24" t="s">
        <v>146</v>
      </c>
      <c r="BM381" s="24" t="s">
        <v>1214</v>
      </c>
    </row>
    <row r="382" s="11" customFormat="1">
      <c r="B382" s="248"/>
      <c r="C382" s="249"/>
      <c r="D382" s="250" t="s">
        <v>502</v>
      </c>
      <c r="E382" s="259" t="s">
        <v>21</v>
      </c>
      <c r="F382" s="251" t="s">
        <v>166</v>
      </c>
      <c r="G382" s="249"/>
      <c r="H382" s="252">
        <v>5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502</v>
      </c>
      <c r="AU382" s="258" t="s">
        <v>142</v>
      </c>
      <c r="AV382" s="11" t="s">
        <v>142</v>
      </c>
      <c r="AW382" s="11" t="s">
        <v>36</v>
      </c>
      <c r="AX382" s="11" t="s">
        <v>73</v>
      </c>
      <c r="AY382" s="258" t="s">
        <v>134</v>
      </c>
    </row>
    <row r="383" s="12" customFormat="1">
      <c r="B383" s="260"/>
      <c r="C383" s="261"/>
      <c r="D383" s="250" t="s">
        <v>502</v>
      </c>
      <c r="E383" s="262" t="s">
        <v>21</v>
      </c>
      <c r="F383" s="263" t="s">
        <v>843</v>
      </c>
      <c r="G383" s="261"/>
      <c r="H383" s="264">
        <v>5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AT383" s="270" t="s">
        <v>502</v>
      </c>
      <c r="AU383" s="270" t="s">
        <v>142</v>
      </c>
      <c r="AV383" s="12" t="s">
        <v>516</v>
      </c>
      <c r="AW383" s="12" t="s">
        <v>36</v>
      </c>
      <c r="AX383" s="12" t="s">
        <v>81</v>
      </c>
      <c r="AY383" s="270" t="s">
        <v>134</v>
      </c>
    </row>
    <row r="384" s="1" customFormat="1" ht="25.5" customHeight="1">
      <c r="B384" s="46"/>
      <c r="C384" s="221" t="s">
        <v>1215</v>
      </c>
      <c r="D384" s="221" t="s">
        <v>137</v>
      </c>
      <c r="E384" s="222" t="s">
        <v>1216</v>
      </c>
      <c r="F384" s="223" t="s">
        <v>1217</v>
      </c>
      <c r="G384" s="224" t="s">
        <v>189</v>
      </c>
      <c r="H384" s="225">
        <v>1</v>
      </c>
      <c r="I384" s="226"/>
      <c r="J384" s="227">
        <f>ROUND(I384*H384,2)</f>
        <v>0</v>
      </c>
      <c r="K384" s="223" t="s">
        <v>160</v>
      </c>
      <c r="L384" s="72"/>
      <c r="M384" s="228" t="s">
        <v>21</v>
      </c>
      <c r="N384" s="229" t="s">
        <v>45</v>
      </c>
      <c r="O384" s="47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AR384" s="24" t="s">
        <v>146</v>
      </c>
      <c r="AT384" s="24" t="s">
        <v>137</v>
      </c>
      <c r="AU384" s="24" t="s">
        <v>142</v>
      </c>
      <c r="AY384" s="24" t="s">
        <v>134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24" t="s">
        <v>142</v>
      </c>
      <c r="BK384" s="232">
        <f>ROUND(I384*H384,2)</f>
        <v>0</v>
      </c>
      <c r="BL384" s="24" t="s">
        <v>146</v>
      </c>
      <c r="BM384" s="24" t="s">
        <v>1218</v>
      </c>
    </row>
    <row r="385" s="11" customFormat="1">
      <c r="B385" s="248"/>
      <c r="C385" s="249"/>
      <c r="D385" s="250" t="s">
        <v>502</v>
      </c>
      <c r="E385" s="259" t="s">
        <v>21</v>
      </c>
      <c r="F385" s="251" t="s">
        <v>81</v>
      </c>
      <c r="G385" s="249"/>
      <c r="H385" s="252">
        <v>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AT385" s="258" t="s">
        <v>502</v>
      </c>
      <c r="AU385" s="258" t="s">
        <v>142</v>
      </c>
      <c r="AV385" s="11" t="s">
        <v>142</v>
      </c>
      <c r="AW385" s="11" t="s">
        <v>36</v>
      </c>
      <c r="AX385" s="11" t="s">
        <v>73</v>
      </c>
      <c r="AY385" s="258" t="s">
        <v>134</v>
      </c>
    </row>
    <row r="386" s="12" customFormat="1">
      <c r="B386" s="260"/>
      <c r="C386" s="261"/>
      <c r="D386" s="250" t="s">
        <v>502</v>
      </c>
      <c r="E386" s="262" t="s">
        <v>21</v>
      </c>
      <c r="F386" s="263" t="s">
        <v>843</v>
      </c>
      <c r="G386" s="261"/>
      <c r="H386" s="264">
        <v>1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AT386" s="270" t="s">
        <v>502</v>
      </c>
      <c r="AU386" s="270" t="s">
        <v>142</v>
      </c>
      <c r="AV386" s="12" t="s">
        <v>516</v>
      </c>
      <c r="AW386" s="12" t="s">
        <v>36</v>
      </c>
      <c r="AX386" s="12" t="s">
        <v>81</v>
      </c>
      <c r="AY386" s="270" t="s">
        <v>134</v>
      </c>
    </row>
    <row r="387" s="1" customFormat="1" ht="16.5" customHeight="1">
      <c r="B387" s="46"/>
      <c r="C387" s="233" t="s">
        <v>1219</v>
      </c>
      <c r="D387" s="233" t="s">
        <v>167</v>
      </c>
      <c r="E387" s="234" t="s">
        <v>1220</v>
      </c>
      <c r="F387" s="235" t="s">
        <v>1221</v>
      </c>
      <c r="G387" s="236" t="s">
        <v>189</v>
      </c>
      <c r="H387" s="237">
        <v>1</v>
      </c>
      <c r="I387" s="238"/>
      <c r="J387" s="239">
        <f>ROUND(I387*H387,2)</f>
        <v>0</v>
      </c>
      <c r="K387" s="235" t="s">
        <v>21</v>
      </c>
      <c r="L387" s="240"/>
      <c r="M387" s="241" t="s">
        <v>21</v>
      </c>
      <c r="N387" s="242" t="s">
        <v>45</v>
      </c>
      <c r="O387" s="47"/>
      <c r="P387" s="230">
        <f>O387*H387</f>
        <v>0</v>
      </c>
      <c r="Q387" s="230">
        <v>0.0022300000000000002</v>
      </c>
      <c r="R387" s="230">
        <f>Q387*H387</f>
        <v>0.0022300000000000002</v>
      </c>
      <c r="S387" s="230">
        <v>0</v>
      </c>
      <c r="T387" s="231">
        <f>S387*H387</f>
        <v>0</v>
      </c>
      <c r="AR387" s="24" t="s">
        <v>171</v>
      </c>
      <c r="AT387" s="24" t="s">
        <v>167</v>
      </c>
      <c r="AU387" s="24" t="s">
        <v>142</v>
      </c>
      <c r="AY387" s="24" t="s">
        <v>134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24" t="s">
        <v>142</v>
      </c>
      <c r="BK387" s="232">
        <f>ROUND(I387*H387,2)</f>
        <v>0</v>
      </c>
      <c r="BL387" s="24" t="s">
        <v>146</v>
      </c>
      <c r="BM387" s="24" t="s">
        <v>1222</v>
      </c>
    </row>
    <row r="388" s="11" customFormat="1">
      <c r="B388" s="248"/>
      <c r="C388" s="249"/>
      <c r="D388" s="250" t="s">
        <v>502</v>
      </c>
      <c r="E388" s="259" t="s">
        <v>21</v>
      </c>
      <c r="F388" s="251" t="s">
        <v>81</v>
      </c>
      <c r="G388" s="249"/>
      <c r="H388" s="252">
        <v>1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502</v>
      </c>
      <c r="AU388" s="258" t="s">
        <v>142</v>
      </c>
      <c r="AV388" s="11" t="s">
        <v>142</v>
      </c>
      <c r="AW388" s="11" t="s">
        <v>36</v>
      </c>
      <c r="AX388" s="11" t="s">
        <v>73</v>
      </c>
      <c r="AY388" s="258" t="s">
        <v>134</v>
      </c>
    </row>
    <row r="389" s="12" customFormat="1">
      <c r="B389" s="260"/>
      <c r="C389" s="261"/>
      <c r="D389" s="250" t="s">
        <v>502</v>
      </c>
      <c r="E389" s="262" t="s">
        <v>21</v>
      </c>
      <c r="F389" s="263" t="s">
        <v>843</v>
      </c>
      <c r="G389" s="261"/>
      <c r="H389" s="264">
        <v>1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AT389" s="270" t="s">
        <v>502</v>
      </c>
      <c r="AU389" s="270" t="s">
        <v>142</v>
      </c>
      <c r="AV389" s="12" t="s">
        <v>516</v>
      </c>
      <c r="AW389" s="12" t="s">
        <v>36</v>
      </c>
      <c r="AX389" s="12" t="s">
        <v>81</v>
      </c>
      <c r="AY389" s="270" t="s">
        <v>134</v>
      </c>
    </row>
    <row r="390" s="1" customFormat="1" ht="25.5" customHeight="1">
      <c r="B390" s="46"/>
      <c r="C390" s="221" t="s">
        <v>1223</v>
      </c>
      <c r="D390" s="221" t="s">
        <v>137</v>
      </c>
      <c r="E390" s="222" t="s">
        <v>1224</v>
      </c>
      <c r="F390" s="223" t="s">
        <v>1225</v>
      </c>
      <c r="G390" s="224" t="s">
        <v>189</v>
      </c>
      <c r="H390" s="225">
        <v>1</v>
      </c>
      <c r="I390" s="226"/>
      <c r="J390" s="227">
        <f>ROUND(I390*H390,2)</f>
        <v>0</v>
      </c>
      <c r="K390" s="223" t="s">
        <v>21</v>
      </c>
      <c r="L390" s="72"/>
      <c r="M390" s="228" t="s">
        <v>21</v>
      </c>
      <c r="N390" s="229" t="s">
        <v>45</v>
      </c>
      <c r="O390" s="47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AR390" s="24" t="s">
        <v>146</v>
      </c>
      <c r="AT390" s="24" t="s">
        <v>137</v>
      </c>
      <c r="AU390" s="24" t="s">
        <v>142</v>
      </c>
      <c r="AY390" s="24" t="s">
        <v>134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24" t="s">
        <v>142</v>
      </c>
      <c r="BK390" s="232">
        <f>ROUND(I390*H390,2)</f>
        <v>0</v>
      </c>
      <c r="BL390" s="24" t="s">
        <v>146</v>
      </c>
      <c r="BM390" s="24" t="s">
        <v>1226</v>
      </c>
    </row>
    <row r="391" s="11" customFormat="1">
      <c r="B391" s="248"/>
      <c r="C391" s="249"/>
      <c r="D391" s="250" t="s">
        <v>502</v>
      </c>
      <c r="E391" s="259" t="s">
        <v>21</v>
      </c>
      <c r="F391" s="251" t="s">
        <v>81</v>
      </c>
      <c r="G391" s="249"/>
      <c r="H391" s="252">
        <v>1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502</v>
      </c>
      <c r="AU391" s="258" t="s">
        <v>142</v>
      </c>
      <c r="AV391" s="11" t="s">
        <v>142</v>
      </c>
      <c r="AW391" s="11" t="s">
        <v>36</v>
      </c>
      <c r="AX391" s="11" t="s">
        <v>73</v>
      </c>
      <c r="AY391" s="258" t="s">
        <v>134</v>
      </c>
    </row>
    <row r="392" s="12" customFormat="1">
      <c r="B392" s="260"/>
      <c r="C392" s="261"/>
      <c r="D392" s="250" t="s">
        <v>502</v>
      </c>
      <c r="E392" s="262" t="s">
        <v>21</v>
      </c>
      <c r="F392" s="263" t="s">
        <v>843</v>
      </c>
      <c r="G392" s="261"/>
      <c r="H392" s="264">
        <v>1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AT392" s="270" t="s">
        <v>502</v>
      </c>
      <c r="AU392" s="270" t="s">
        <v>142</v>
      </c>
      <c r="AV392" s="12" t="s">
        <v>516</v>
      </c>
      <c r="AW392" s="12" t="s">
        <v>36</v>
      </c>
      <c r="AX392" s="12" t="s">
        <v>81</v>
      </c>
      <c r="AY392" s="270" t="s">
        <v>134</v>
      </c>
    </row>
    <row r="393" s="1" customFormat="1" ht="16.5" customHeight="1">
      <c r="B393" s="46"/>
      <c r="C393" s="233" t="s">
        <v>1227</v>
      </c>
      <c r="D393" s="233" t="s">
        <v>167</v>
      </c>
      <c r="E393" s="234" t="s">
        <v>1228</v>
      </c>
      <c r="F393" s="235" t="s">
        <v>1229</v>
      </c>
      <c r="G393" s="236" t="s">
        <v>189</v>
      </c>
      <c r="H393" s="237">
        <v>1</v>
      </c>
      <c r="I393" s="238"/>
      <c r="J393" s="239">
        <f>ROUND(I393*H393,2)</f>
        <v>0</v>
      </c>
      <c r="K393" s="235" t="s">
        <v>21</v>
      </c>
      <c r="L393" s="240"/>
      <c r="M393" s="241" t="s">
        <v>21</v>
      </c>
      <c r="N393" s="242" t="s">
        <v>45</v>
      </c>
      <c r="O393" s="47"/>
      <c r="P393" s="230">
        <f>O393*H393</f>
        <v>0</v>
      </c>
      <c r="Q393" s="230">
        <v>0.0135</v>
      </c>
      <c r="R393" s="230">
        <f>Q393*H393</f>
        <v>0.0135</v>
      </c>
      <c r="S393" s="230">
        <v>0</v>
      </c>
      <c r="T393" s="231">
        <f>S393*H393</f>
        <v>0</v>
      </c>
      <c r="AR393" s="24" t="s">
        <v>171</v>
      </c>
      <c r="AT393" s="24" t="s">
        <v>167</v>
      </c>
      <c r="AU393" s="24" t="s">
        <v>142</v>
      </c>
      <c r="AY393" s="24" t="s">
        <v>134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24" t="s">
        <v>142</v>
      </c>
      <c r="BK393" s="232">
        <f>ROUND(I393*H393,2)</f>
        <v>0</v>
      </c>
      <c r="BL393" s="24" t="s">
        <v>146</v>
      </c>
      <c r="BM393" s="24" t="s">
        <v>1230</v>
      </c>
    </row>
    <row r="394" s="11" customFormat="1">
      <c r="B394" s="248"/>
      <c r="C394" s="249"/>
      <c r="D394" s="250" t="s">
        <v>502</v>
      </c>
      <c r="E394" s="259" t="s">
        <v>21</v>
      </c>
      <c r="F394" s="251" t="s">
        <v>81</v>
      </c>
      <c r="G394" s="249"/>
      <c r="H394" s="252">
        <v>1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502</v>
      </c>
      <c r="AU394" s="258" t="s">
        <v>142</v>
      </c>
      <c r="AV394" s="11" t="s">
        <v>142</v>
      </c>
      <c r="AW394" s="11" t="s">
        <v>36</v>
      </c>
      <c r="AX394" s="11" t="s">
        <v>73</v>
      </c>
      <c r="AY394" s="258" t="s">
        <v>134</v>
      </c>
    </row>
    <row r="395" s="12" customFormat="1">
      <c r="B395" s="260"/>
      <c r="C395" s="261"/>
      <c r="D395" s="250" t="s">
        <v>502</v>
      </c>
      <c r="E395" s="262" t="s">
        <v>21</v>
      </c>
      <c r="F395" s="263" t="s">
        <v>843</v>
      </c>
      <c r="G395" s="261"/>
      <c r="H395" s="264">
        <v>1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AT395" s="270" t="s">
        <v>502</v>
      </c>
      <c r="AU395" s="270" t="s">
        <v>142</v>
      </c>
      <c r="AV395" s="12" t="s">
        <v>516</v>
      </c>
      <c r="AW395" s="12" t="s">
        <v>36</v>
      </c>
      <c r="AX395" s="12" t="s">
        <v>81</v>
      </c>
      <c r="AY395" s="270" t="s">
        <v>134</v>
      </c>
    </row>
    <row r="396" s="1" customFormat="1" ht="16.5" customHeight="1">
      <c r="B396" s="46"/>
      <c r="C396" s="233" t="s">
        <v>1231</v>
      </c>
      <c r="D396" s="233" t="s">
        <v>167</v>
      </c>
      <c r="E396" s="234" t="s">
        <v>1232</v>
      </c>
      <c r="F396" s="235" t="s">
        <v>1233</v>
      </c>
      <c r="G396" s="236" t="s">
        <v>189</v>
      </c>
      <c r="H396" s="237">
        <v>1</v>
      </c>
      <c r="I396" s="238"/>
      <c r="J396" s="239">
        <f>ROUND(I396*H396,2)</f>
        <v>0</v>
      </c>
      <c r="K396" s="235" t="s">
        <v>21</v>
      </c>
      <c r="L396" s="240"/>
      <c r="M396" s="241" t="s">
        <v>21</v>
      </c>
      <c r="N396" s="242" t="s">
        <v>45</v>
      </c>
      <c r="O396" s="47"/>
      <c r="P396" s="230">
        <f>O396*H396</f>
        <v>0</v>
      </c>
      <c r="Q396" s="230">
        <v>0.0135</v>
      </c>
      <c r="R396" s="230">
        <f>Q396*H396</f>
        <v>0.0135</v>
      </c>
      <c r="S396" s="230">
        <v>0</v>
      </c>
      <c r="T396" s="231">
        <f>S396*H396</f>
        <v>0</v>
      </c>
      <c r="AR396" s="24" t="s">
        <v>171</v>
      </c>
      <c r="AT396" s="24" t="s">
        <v>167</v>
      </c>
      <c r="AU396" s="24" t="s">
        <v>142</v>
      </c>
      <c r="AY396" s="24" t="s">
        <v>134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24" t="s">
        <v>142</v>
      </c>
      <c r="BK396" s="232">
        <f>ROUND(I396*H396,2)</f>
        <v>0</v>
      </c>
      <c r="BL396" s="24" t="s">
        <v>146</v>
      </c>
      <c r="BM396" s="24" t="s">
        <v>1234</v>
      </c>
    </row>
    <row r="397" s="11" customFormat="1">
      <c r="B397" s="248"/>
      <c r="C397" s="249"/>
      <c r="D397" s="250" t="s">
        <v>502</v>
      </c>
      <c r="E397" s="259" t="s">
        <v>21</v>
      </c>
      <c r="F397" s="251" t="s">
        <v>81</v>
      </c>
      <c r="G397" s="249"/>
      <c r="H397" s="252">
        <v>1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AT397" s="258" t="s">
        <v>502</v>
      </c>
      <c r="AU397" s="258" t="s">
        <v>142</v>
      </c>
      <c r="AV397" s="11" t="s">
        <v>142</v>
      </c>
      <c r="AW397" s="11" t="s">
        <v>36</v>
      </c>
      <c r="AX397" s="11" t="s">
        <v>73</v>
      </c>
      <c r="AY397" s="258" t="s">
        <v>134</v>
      </c>
    </row>
    <row r="398" s="12" customFormat="1">
      <c r="B398" s="260"/>
      <c r="C398" s="261"/>
      <c r="D398" s="250" t="s">
        <v>502</v>
      </c>
      <c r="E398" s="262" t="s">
        <v>21</v>
      </c>
      <c r="F398" s="263" t="s">
        <v>843</v>
      </c>
      <c r="G398" s="261"/>
      <c r="H398" s="264">
        <v>1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AT398" s="270" t="s">
        <v>502</v>
      </c>
      <c r="AU398" s="270" t="s">
        <v>142</v>
      </c>
      <c r="AV398" s="12" t="s">
        <v>516</v>
      </c>
      <c r="AW398" s="12" t="s">
        <v>36</v>
      </c>
      <c r="AX398" s="12" t="s">
        <v>81</v>
      </c>
      <c r="AY398" s="270" t="s">
        <v>134</v>
      </c>
    </row>
    <row r="399" s="1" customFormat="1" ht="16.5" customHeight="1">
      <c r="B399" s="46"/>
      <c r="C399" s="233" t="s">
        <v>1235</v>
      </c>
      <c r="D399" s="233" t="s">
        <v>167</v>
      </c>
      <c r="E399" s="234" t="s">
        <v>1236</v>
      </c>
      <c r="F399" s="235" t="s">
        <v>1237</v>
      </c>
      <c r="G399" s="236" t="s">
        <v>189</v>
      </c>
      <c r="H399" s="237">
        <v>1</v>
      </c>
      <c r="I399" s="238"/>
      <c r="J399" s="239">
        <f>ROUND(I399*H399,2)</f>
        <v>0</v>
      </c>
      <c r="K399" s="235" t="s">
        <v>21</v>
      </c>
      <c r="L399" s="240"/>
      <c r="M399" s="241" t="s">
        <v>21</v>
      </c>
      <c r="N399" s="242" t="s">
        <v>45</v>
      </c>
      <c r="O399" s="47"/>
      <c r="P399" s="230">
        <f>O399*H399</f>
        <v>0</v>
      </c>
      <c r="Q399" s="230">
        <v>0.0135</v>
      </c>
      <c r="R399" s="230">
        <f>Q399*H399</f>
        <v>0.0135</v>
      </c>
      <c r="S399" s="230">
        <v>0</v>
      </c>
      <c r="T399" s="231">
        <f>S399*H399</f>
        <v>0</v>
      </c>
      <c r="AR399" s="24" t="s">
        <v>171</v>
      </c>
      <c r="AT399" s="24" t="s">
        <v>167</v>
      </c>
      <c r="AU399" s="24" t="s">
        <v>142</v>
      </c>
      <c r="AY399" s="24" t="s">
        <v>134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4" t="s">
        <v>142</v>
      </c>
      <c r="BK399" s="232">
        <f>ROUND(I399*H399,2)</f>
        <v>0</v>
      </c>
      <c r="BL399" s="24" t="s">
        <v>146</v>
      </c>
      <c r="BM399" s="24" t="s">
        <v>1238</v>
      </c>
    </row>
    <row r="400" s="11" customFormat="1">
      <c r="B400" s="248"/>
      <c r="C400" s="249"/>
      <c r="D400" s="250" t="s">
        <v>502</v>
      </c>
      <c r="E400" s="259" t="s">
        <v>21</v>
      </c>
      <c r="F400" s="251" t="s">
        <v>81</v>
      </c>
      <c r="G400" s="249"/>
      <c r="H400" s="252">
        <v>1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502</v>
      </c>
      <c r="AU400" s="258" t="s">
        <v>142</v>
      </c>
      <c r="AV400" s="11" t="s">
        <v>142</v>
      </c>
      <c r="AW400" s="11" t="s">
        <v>36</v>
      </c>
      <c r="AX400" s="11" t="s">
        <v>73</v>
      </c>
      <c r="AY400" s="258" t="s">
        <v>134</v>
      </c>
    </row>
    <row r="401" s="12" customFormat="1">
      <c r="B401" s="260"/>
      <c r="C401" s="261"/>
      <c r="D401" s="250" t="s">
        <v>502</v>
      </c>
      <c r="E401" s="262" t="s">
        <v>21</v>
      </c>
      <c r="F401" s="263" t="s">
        <v>843</v>
      </c>
      <c r="G401" s="261"/>
      <c r="H401" s="264">
        <v>1</v>
      </c>
      <c r="I401" s="265"/>
      <c r="J401" s="261"/>
      <c r="K401" s="261"/>
      <c r="L401" s="266"/>
      <c r="M401" s="267"/>
      <c r="N401" s="268"/>
      <c r="O401" s="268"/>
      <c r="P401" s="268"/>
      <c r="Q401" s="268"/>
      <c r="R401" s="268"/>
      <c r="S401" s="268"/>
      <c r="T401" s="269"/>
      <c r="AT401" s="270" t="s">
        <v>502</v>
      </c>
      <c r="AU401" s="270" t="s">
        <v>142</v>
      </c>
      <c r="AV401" s="12" t="s">
        <v>516</v>
      </c>
      <c r="AW401" s="12" t="s">
        <v>36</v>
      </c>
      <c r="AX401" s="12" t="s">
        <v>81</v>
      </c>
      <c r="AY401" s="270" t="s">
        <v>134</v>
      </c>
    </row>
    <row r="402" s="1" customFormat="1" ht="16.5" customHeight="1">
      <c r="B402" s="46"/>
      <c r="C402" s="233" t="s">
        <v>1239</v>
      </c>
      <c r="D402" s="233" t="s">
        <v>167</v>
      </c>
      <c r="E402" s="234" t="s">
        <v>1240</v>
      </c>
      <c r="F402" s="235" t="s">
        <v>1241</v>
      </c>
      <c r="G402" s="236" t="s">
        <v>189</v>
      </c>
      <c r="H402" s="237">
        <v>1</v>
      </c>
      <c r="I402" s="238"/>
      <c r="J402" s="239">
        <f>ROUND(I402*H402,2)</f>
        <v>0</v>
      </c>
      <c r="K402" s="235" t="s">
        <v>21</v>
      </c>
      <c r="L402" s="240"/>
      <c r="M402" s="241" t="s">
        <v>21</v>
      </c>
      <c r="N402" s="242" t="s">
        <v>45</v>
      </c>
      <c r="O402" s="47"/>
      <c r="P402" s="230">
        <f>O402*H402</f>
        <v>0</v>
      </c>
      <c r="Q402" s="230">
        <v>0.0135</v>
      </c>
      <c r="R402" s="230">
        <f>Q402*H402</f>
        <v>0.0135</v>
      </c>
      <c r="S402" s="230">
        <v>0</v>
      </c>
      <c r="T402" s="231">
        <f>S402*H402</f>
        <v>0</v>
      </c>
      <c r="AR402" s="24" t="s">
        <v>171</v>
      </c>
      <c r="AT402" s="24" t="s">
        <v>167</v>
      </c>
      <c r="AU402" s="24" t="s">
        <v>142</v>
      </c>
      <c r="AY402" s="24" t="s">
        <v>134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24" t="s">
        <v>142</v>
      </c>
      <c r="BK402" s="232">
        <f>ROUND(I402*H402,2)</f>
        <v>0</v>
      </c>
      <c r="BL402" s="24" t="s">
        <v>146</v>
      </c>
      <c r="BM402" s="24" t="s">
        <v>1242</v>
      </c>
    </row>
    <row r="403" s="11" customFormat="1">
      <c r="B403" s="248"/>
      <c r="C403" s="249"/>
      <c r="D403" s="250" t="s">
        <v>502</v>
      </c>
      <c r="E403" s="259" t="s">
        <v>21</v>
      </c>
      <c r="F403" s="251" t="s">
        <v>81</v>
      </c>
      <c r="G403" s="249"/>
      <c r="H403" s="252">
        <v>1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502</v>
      </c>
      <c r="AU403" s="258" t="s">
        <v>142</v>
      </c>
      <c r="AV403" s="11" t="s">
        <v>142</v>
      </c>
      <c r="AW403" s="11" t="s">
        <v>36</v>
      </c>
      <c r="AX403" s="11" t="s">
        <v>73</v>
      </c>
      <c r="AY403" s="258" t="s">
        <v>134</v>
      </c>
    </row>
    <row r="404" s="12" customFormat="1">
      <c r="B404" s="260"/>
      <c r="C404" s="261"/>
      <c r="D404" s="250" t="s">
        <v>502</v>
      </c>
      <c r="E404" s="262" t="s">
        <v>21</v>
      </c>
      <c r="F404" s="263" t="s">
        <v>843</v>
      </c>
      <c r="G404" s="261"/>
      <c r="H404" s="264">
        <v>1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AT404" s="270" t="s">
        <v>502</v>
      </c>
      <c r="AU404" s="270" t="s">
        <v>142</v>
      </c>
      <c r="AV404" s="12" t="s">
        <v>516</v>
      </c>
      <c r="AW404" s="12" t="s">
        <v>36</v>
      </c>
      <c r="AX404" s="12" t="s">
        <v>81</v>
      </c>
      <c r="AY404" s="270" t="s">
        <v>134</v>
      </c>
    </row>
    <row r="405" s="1" customFormat="1" ht="25.5" customHeight="1">
      <c r="B405" s="46"/>
      <c r="C405" s="221" t="s">
        <v>1243</v>
      </c>
      <c r="D405" s="221" t="s">
        <v>137</v>
      </c>
      <c r="E405" s="222" t="s">
        <v>1244</v>
      </c>
      <c r="F405" s="223" t="s">
        <v>1245</v>
      </c>
      <c r="G405" s="224" t="s">
        <v>189</v>
      </c>
      <c r="H405" s="225">
        <v>1</v>
      </c>
      <c r="I405" s="226"/>
      <c r="J405" s="227">
        <f>ROUND(I405*H405,2)</f>
        <v>0</v>
      </c>
      <c r="K405" s="223" t="s">
        <v>21</v>
      </c>
      <c r="L405" s="72"/>
      <c r="M405" s="228" t="s">
        <v>21</v>
      </c>
      <c r="N405" s="229" t="s">
        <v>45</v>
      </c>
      <c r="O405" s="47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AR405" s="24" t="s">
        <v>146</v>
      </c>
      <c r="AT405" s="24" t="s">
        <v>137</v>
      </c>
      <c r="AU405" s="24" t="s">
        <v>142</v>
      </c>
      <c r="AY405" s="24" t="s">
        <v>134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24" t="s">
        <v>142</v>
      </c>
      <c r="BK405" s="232">
        <f>ROUND(I405*H405,2)</f>
        <v>0</v>
      </c>
      <c r="BL405" s="24" t="s">
        <v>146</v>
      </c>
      <c r="BM405" s="24" t="s">
        <v>1246</v>
      </c>
    </row>
    <row r="406" s="11" customFormat="1">
      <c r="B406" s="248"/>
      <c r="C406" s="249"/>
      <c r="D406" s="250" t="s">
        <v>502</v>
      </c>
      <c r="E406" s="259" t="s">
        <v>21</v>
      </c>
      <c r="F406" s="251" t="s">
        <v>81</v>
      </c>
      <c r="G406" s="249"/>
      <c r="H406" s="252">
        <v>1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502</v>
      </c>
      <c r="AU406" s="258" t="s">
        <v>142</v>
      </c>
      <c r="AV406" s="11" t="s">
        <v>142</v>
      </c>
      <c r="AW406" s="11" t="s">
        <v>36</v>
      </c>
      <c r="AX406" s="11" t="s">
        <v>73</v>
      </c>
      <c r="AY406" s="258" t="s">
        <v>134</v>
      </c>
    </row>
    <row r="407" s="12" customFormat="1">
      <c r="B407" s="260"/>
      <c r="C407" s="261"/>
      <c r="D407" s="250" t="s">
        <v>502</v>
      </c>
      <c r="E407" s="262" t="s">
        <v>21</v>
      </c>
      <c r="F407" s="263" t="s">
        <v>843</v>
      </c>
      <c r="G407" s="261"/>
      <c r="H407" s="264">
        <v>1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AT407" s="270" t="s">
        <v>502</v>
      </c>
      <c r="AU407" s="270" t="s">
        <v>142</v>
      </c>
      <c r="AV407" s="12" t="s">
        <v>516</v>
      </c>
      <c r="AW407" s="12" t="s">
        <v>36</v>
      </c>
      <c r="AX407" s="12" t="s">
        <v>81</v>
      </c>
      <c r="AY407" s="270" t="s">
        <v>134</v>
      </c>
    </row>
    <row r="408" s="1" customFormat="1" ht="25.5" customHeight="1">
      <c r="B408" s="46"/>
      <c r="C408" s="221" t="s">
        <v>1247</v>
      </c>
      <c r="D408" s="221" t="s">
        <v>137</v>
      </c>
      <c r="E408" s="222" t="s">
        <v>1248</v>
      </c>
      <c r="F408" s="223" t="s">
        <v>1245</v>
      </c>
      <c r="G408" s="224" t="s">
        <v>476</v>
      </c>
      <c r="H408" s="225">
        <v>0.64000000000000001</v>
      </c>
      <c r="I408" s="226"/>
      <c r="J408" s="227">
        <f>ROUND(I408*H408,2)</f>
        <v>0</v>
      </c>
      <c r="K408" s="223" t="s">
        <v>21</v>
      </c>
      <c r="L408" s="72"/>
      <c r="M408" s="228" t="s">
        <v>21</v>
      </c>
      <c r="N408" s="229" t="s">
        <v>45</v>
      </c>
      <c r="O408" s="47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AR408" s="24" t="s">
        <v>146</v>
      </c>
      <c r="AT408" s="24" t="s">
        <v>137</v>
      </c>
      <c r="AU408" s="24" t="s">
        <v>142</v>
      </c>
      <c r="AY408" s="24" t="s">
        <v>134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4" t="s">
        <v>142</v>
      </c>
      <c r="BK408" s="232">
        <f>ROUND(I408*H408,2)</f>
        <v>0</v>
      </c>
      <c r="BL408" s="24" t="s">
        <v>146</v>
      </c>
      <c r="BM408" s="24" t="s">
        <v>1249</v>
      </c>
    </row>
    <row r="409" s="11" customFormat="1">
      <c r="B409" s="248"/>
      <c r="C409" s="249"/>
      <c r="D409" s="250" t="s">
        <v>502</v>
      </c>
      <c r="E409" s="259" t="s">
        <v>21</v>
      </c>
      <c r="F409" s="251" t="s">
        <v>1250</v>
      </c>
      <c r="G409" s="249"/>
      <c r="H409" s="252">
        <v>0.64000000000000001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502</v>
      </c>
      <c r="AU409" s="258" t="s">
        <v>142</v>
      </c>
      <c r="AV409" s="11" t="s">
        <v>142</v>
      </c>
      <c r="AW409" s="11" t="s">
        <v>36</v>
      </c>
      <c r="AX409" s="11" t="s">
        <v>73</v>
      </c>
      <c r="AY409" s="258" t="s">
        <v>134</v>
      </c>
    </row>
    <row r="410" s="12" customFormat="1">
      <c r="B410" s="260"/>
      <c r="C410" s="261"/>
      <c r="D410" s="250" t="s">
        <v>502</v>
      </c>
      <c r="E410" s="262" t="s">
        <v>21</v>
      </c>
      <c r="F410" s="263" t="s">
        <v>843</v>
      </c>
      <c r="G410" s="261"/>
      <c r="H410" s="264">
        <v>0.64000000000000001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AT410" s="270" t="s">
        <v>502</v>
      </c>
      <c r="AU410" s="270" t="s">
        <v>142</v>
      </c>
      <c r="AV410" s="12" t="s">
        <v>516</v>
      </c>
      <c r="AW410" s="12" t="s">
        <v>36</v>
      </c>
      <c r="AX410" s="12" t="s">
        <v>81</v>
      </c>
      <c r="AY410" s="270" t="s">
        <v>134</v>
      </c>
    </row>
    <row r="411" s="1" customFormat="1" ht="38.25" customHeight="1">
      <c r="B411" s="46"/>
      <c r="C411" s="221" t="s">
        <v>1251</v>
      </c>
      <c r="D411" s="221" t="s">
        <v>137</v>
      </c>
      <c r="E411" s="222" t="s">
        <v>1252</v>
      </c>
      <c r="F411" s="223" t="s">
        <v>1253</v>
      </c>
      <c r="G411" s="224" t="s">
        <v>193</v>
      </c>
      <c r="H411" s="243"/>
      <c r="I411" s="226"/>
      <c r="J411" s="227">
        <f>ROUND(I411*H411,2)</f>
        <v>0</v>
      </c>
      <c r="K411" s="223" t="s">
        <v>160</v>
      </c>
      <c r="L411" s="72"/>
      <c r="M411" s="228" t="s">
        <v>21</v>
      </c>
      <c r="N411" s="229" t="s">
        <v>45</v>
      </c>
      <c r="O411" s="47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AR411" s="24" t="s">
        <v>146</v>
      </c>
      <c r="AT411" s="24" t="s">
        <v>137</v>
      </c>
      <c r="AU411" s="24" t="s">
        <v>142</v>
      </c>
      <c r="AY411" s="24" t="s">
        <v>134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24" t="s">
        <v>142</v>
      </c>
      <c r="BK411" s="232">
        <f>ROUND(I411*H411,2)</f>
        <v>0</v>
      </c>
      <c r="BL411" s="24" t="s">
        <v>146</v>
      </c>
      <c r="BM411" s="24" t="s">
        <v>1254</v>
      </c>
    </row>
    <row r="412" s="10" customFormat="1" ht="29.88" customHeight="1">
      <c r="B412" s="205"/>
      <c r="C412" s="206"/>
      <c r="D412" s="207" t="s">
        <v>72</v>
      </c>
      <c r="E412" s="219" t="s">
        <v>1255</v>
      </c>
      <c r="F412" s="219" t="s">
        <v>1256</v>
      </c>
      <c r="G412" s="206"/>
      <c r="H412" s="206"/>
      <c r="I412" s="209"/>
      <c r="J412" s="220">
        <f>BK412</f>
        <v>0</v>
      </c>
      <c r="K412" s="206"/>
      <c r="L412" s="211"/>
      <c r="M412" s="212"/>
      <c r="N412" s="213"/>
      <c r="O412" s="213"/>
      <c r="P412" s="214">
        <f>SUM(P413:P420)</f>
        <v>0</v>
      </c>
      <c r="Q412" s="213"/>
      <c r="R412" s="214">
        <f>SUM(R413:R420)</f>
        <v>0.012595300000000002</v>
      </c>
      <c r="S412" s="213"/>
      <c r="T412" s="215">
        <f>SUM(T413:T420)</f>
        <v>0</v>
      </c>
      <c r="AR412" s="216" t="s">
        <v>142</v>
      </c>
      <c r="AT412" s="217" t="s">
        <v>72</v>
      </c>
      <c r="AU412" s="217" t="s">
        <v>81</v>
      </c>
      <c r="AY412" s="216" t="s">
        <v>134</v>
      </c>
      <c r="BK412" s="218">
        <f>SUM(BK413:BK420)</f>
        <v>0</v>
      </c>
    </row>
    <row r="413" s="1" customFormat="1" ht="25.5" customHeight="1">
      <c r="B413" s="46"/>
      <c r="C413" s="221" t="s">
        <v>1257</v>
      </c>
      <c r="D413" s="221" t="s">
        <v>137</v>
      </c>
      <c r="E413" s="222" t="s">
        <v>1258</v>
      </c>
      <c r="F413" s="223" t="s">
        <v>1259</v>
      </c>
      <c r="G413" s="224" t="s">
        <v>1260</v>
      </c>
      <c r="H413" s="225">
        <v>219.90600000000001</v>
      </c>
      <c r="I413" s="226"/>
      <c r="J413" s="227">
        <f>ROUND(I413*H413,2)</f>
        <v>0</v>
      </c>
      <c r="K413" s="223" t="s">
        <v>160</v>
      </c>
      <c r="L413" s="72"/>
      <c r="M413" s="228" t="s">
        <v>21</v>
      </c>
      <c r="N413" s="229" t="s">
        <v>45</v>
      </c>
      <c r="O413" s="47"/>
      <c r="P413" s="230">
        <f>O413*H413</f>
        <v>0</v>
      </c>
      <c r="Q413" s="230">
        <v>5.0000000000000002E-05</v>
      </c>
      <c r="R413" s="230">
        <f>Q413*H413</f>
        <v>0.010995300000000001</v>
      </c>
      <c r="S413" s="230">
        <v>0</v>
      </c>
      <c r="T413" s="231">
        <f>S413*H413</f>
        <v>0</v>
      </c>
      <c r="AR413" s="24" t="s">
        <v>146</v>
      </c>
      <c r="AT413" s="24" t="s">
        <v>137</v>
      </c>
      <c r="AU413" s="24" t="s">
        <v>142</v>
      </c>
      <c r="AY413" s="24" t="s">
        <v>134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24" t="s">
        <v>142</v>
      </c>
      <c r="BK413" s="232">
        <f>ROUND(I413*H413,2)</f>
        <v>0</v>
      </c>
      <c r="BL413" s="24" t="s">
        <v>146</v>
      </c>
      <c r="BM413" s="24" t="s">
        <v>1261</v>
      </c>
    </row>
    <row r="414" s="11" customFormat="1">
      <c r="B414" s="248"/>
      <c r="C414" s="249"/>
      <c r="D414" s="250" t="s">
        <v>502</v>
      </c>
      <c r="E414" s="259" t="s">
        <v>21</v>
      </c>
      <c r="F414" s="251" t="s">
        <v>1262</v>
      </c>
      <c r="G414" s="249"/>
      <c r="H414" s="252">
        <v>146.60400000000001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AT414" s="258" t="s">
        <v>502</v>
      </c>
      <c r="AU414" s="258" t="s">
        <v>142</v>
      </c>
      <c r="AV414" s="11" t="s">
        <v>142</v>
      </c>
      <c r="AW414" s="11" t="s">
        <v>36</v>
      </c>
      <c r="AX414" s="11" t="s">
        <v>73</v>
      </c>
      <c r="AY414" s="258" t="s">
        <v>134</v>
      </c>
    </row>
    <row r="415" s="11" customFormat="1">
      <c r="B415" s="248"/>
      <c r="C415" s="249"/>
      <c r="D415" s="250" t="s">
        <v>502</v>
      </c>
      <c r="E415" s="259" t="s">
        <v>21</v>
      </c>
      <c r="F415" s="251" t="s">
        <v>1263</v>
      </c>
      <c r="G415" s="249"/>
      <c r="H415" s="252">
        <v>73.302000000000007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502</v>
      </c>
      <c r="AU415" s="258" t="s">
        <v>142</v>
      </c>
      <c r="AV415" s="11" t="s">
        <v>142</v>
      </c>
      <c r="AW415" s="11" t="s">
        <v>36</v>
      </c>
      <c r="AX415" s="11" t="s">
        <v>73</v>
      </c>
      <c r="AY415" s="258" t="s">
        <v>134</v>
      </c>
    </row>
    <row r="416" s="12" customFormat="1">
      <c r="B416" s="260"/>
      <c r="C416" s="261"/>
      <c r="D416" s="250" t="s">
        <v>502</v>
      </c>
      <c r="E416" s="262" t="s">
        <v>21</v>
      </c>
      <c r="F416" s="263" t="s">
        <v>843</v>
      </c>
      <c r="G416" s="261"/>
      <c r="H416" s="264">
        <v>219.90600000000001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AT416" s="270" t="s">
        <v>502</v>
      </c>
      <c r="AU416" s="270" t="s">
        <v>142</v>
      </c>
      <c r="AV416" s="12" t="s">
        <v>516</v>
      </c>
      <c r="AW416" s="12" t="s">
        <v>36</v>
      </c>
      <c r="AX416" s="12" t="s">
        <v>81</v>
      </c>
      <c r="AY416" s="270" t="s">
        <v>134</v>
      </c>
    </row>
    <row r="417" s="1" customFormat="1" ht="16.5" customHeight="1">
      <c r="B417" s="46"/>
      <c r="C417" s="221" t="s">
        <v>1264</v>
      </c>
      <c r="D417" s="221" t="s">
        <v>137</v>
      </c>
      <c r="E417" s="222" t="s">
        <v>1265</v>
      </c>
      <c r="F417" s="223" t="s">
        <v>1266</v>
      </c>
      <c r="G417" s="224" t="s">
        <v>159</v>
      </c>
      <c r="H417" s="225">
        <v>32</v>
      </c>
      <c r="I417" s="226"/>
      <c r="J417" s="227">
        <f>ROUND(I417*H417,2)</f>
        <v>0</v>
      </c>
      <c r="K417" s="223" t="s">
        <v>21</v>
      </c>
      <c r="L417" s="72"/>
      <c r="M417" s="228" t="s">
        <v>21</v>
      </c>
      <c r="N417" s="229" t="s">
        <v>45</v>
      </c>
      <c r="O417" s="47"/>
      <c r="P417" s="230">
        <f>O417*H417</f>
        <v>0</v>
      </c>
      <c r="Q417" s="230">
        <v>5.0000000000000002E-05</v>
      </c>
      <c r="R417" s="230">
        <f>Q417*H417</f>
        <v>0.0016000000000000001</v>
      </c>
      <c r="S417" s="230">
        <v>0</v>
      </c>
      <c r="T417" s="231">
        <f>S417*H417</f>
        <v>0</v>
      </c>
      <c r="AR417" s="24" t="s">
        <v>146</v>
      </c>
      <c r="AT417" s="24" t="s">
        <v>137</v>
      </c>
      <c r="AU417" s="24" t="s">
        <v>142</v>
      </c>
      <c r="AY417" s="24" t="s">
        <v>134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24" t="s">
        <v>142</v>
      </c>
      <c r="BK417" s="232">
        <f>ROUND(I417*H417,2)</f>
        <v>0</v>
      </c>
      <c r="BL417" s="24" t="s">
        <v>146</v>
      </c>
      <c r="BM417" s="24" t="s">
        <v>1267</v>
      </c>
    </row>
    <row r="418" s="11" customFormat="1">
      <c r="B418" s="248"/>
      <c r="C418" s="249"/>
      <c r="D418" s="250" t="s">
        <v>502</v>
      </c>
      <c r="E418" s="259" t="s">
        <v>21</v>
      </c>
      <c r="F418" s="251" t="s">
        <v>1268</v>
      </c>
      <c r="G418" s="249"/>
      <c r="H418" s="252">
        <v>32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AT418" s="258" t="s">
        <v>502</v>
      </c>
      <c r="AU418" s="258" t="s">
        <v>142</v>
      </c>
      <c r="AV418" s="11" t="s">
        <v>142</v>
      </c>
      <c r="AW418" s="11" t="s">
        <v>36</v>
      </c>
      <c r="AX418" s="11" t="s">
        <v>73</v>
      </c>
      <c r="AY418" s="258" t="s">
        <v>134</v>
      </c>
    </row>
    <row r="419" s="12" customFormat="1">
      <c r="B419" s="260"/>
      <c r="C419" s="261"/>
      <c r="D419" s="250" t="s">
        <v>502</v>
      </c>
      <c r="E419" s="262" t="s">
        <v>21</v>
      </c>
      <c r="F419" s="263" t="s">
        <v>843</v>
      </c>
      <c r="G419" s="261"/>
      <c r="H419" s="264">
        <v>32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AT419" s="270" t="s">
        <v>502</v>
      </c>
      <c r="AU419" s="270" t="s">
        <v>142</v>
      </c>
      <c r="AV419" s="12" t="s">
        <v>516</v>
      </c>
      <c r="AW419" s="12" t="s">
        <v>36</v>
      </c>
      <c r="AX419" s="12" t="s">
        <v>81</v>
      </c>
      <c r="AY419" s="270" t="s">
        <v>134</v>
      </c>
    </row>
    <row r="420" s="1" customFormat="1" ht="38.25" customHeight="1">
      <c r="B420" s="46"/>
      <c r="C420" s="221" t="s">
        <v>1269</v>
      </c>
      <c r="D420" s="221" t="s">
        <v>137</v>
      </c>
      <c r="E420" s="222" t="s">
        <v>1270</v>
      </c>
      <c r="F420" s="223" t="s">
        <v>1271</v>
      </c>
      <c r="G420" s="224" t="s">
        <v>193</v>
      </c>
      <c r="H420" s="243"/>
      <c r="I420" s="226"/>
      <c r="J420" s="227">
        <f>ROUND(I420*H420,2)</f>
        <v>0</v>
      </c>
      <c r="K420" s="223" t="s">
        <v>160</v>
      </c>
      <c r="L420" s="72"/>
      <c r="M420" s="228" t="s">
        <v>21</v>
      </c>
      <c r="N420" s="229" t="s">
        <v>45</v>
      </c>
      <c r="O420" s="47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AR420" s="24" t="s">
        <v>146</v>
      </c>
      <c r="AT420" s="24" t="s">
        <v>137</v>
      </c>
      <c r="AU420" s="24" t="s">
        <v>142</v>
      </c>
      <c r="AY420" s="24" t="s">
        <v>134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24" t="s">
        <v>142</v>
      </c>
      <c r="BK420" s="232">
        <f>ROUND(I420*H420,2)</f>
        <v>0</v>
      </c>
      <c r="BL420" s="24" t="s">
        <v>146</v>
      </c>
      <c r="BM420" s="24" t="s">
        <v>1272</v>
      </c>
    </row>
    <row r="421" s="10" customFormat="1" ht="29.88" customHeight="1">
      <c r="B421" s="205"/>
      <c r="C421" s="206"/>
      <c r="D421" s="207" t="s">
        <v>72</v>
      </c>
      <c r="E421" s="219" t="s">
        <v>1273</v>
      </c>
      <c r="F421" s="219" t="s">
        <v>1274</v>
      </c>
      <c r="G421" s="206"/>
      <c r="H421" s="206"/>
      <c r="I421" s="209"/>
      <c r="J421" s="220">
        <f>BK421</f>
        <v>0</v>
      </c>
      <c r="K421" s="206"/>
      <c r="L421" s="211"/>
      <c r="M421" s="212"/>
      <c r="N421" s="213"/>
      <c r="O421" s="213"/>
      <c r="P421" s="214">
        <f>SUM(P422:P441)</f>
        <v>0</v>
      </c>
      <c r="Q421" s="213"/>
      <c r="R421" s="214">
        <f>SUM(R422:R441)</f>
        <v>0.58196187999999993</v>
      </c>
      <c r="S421" s="213"/>
      <c r="T421" s="215">
        <f>SUM(T422:T441)</f>
        <v>0.40557800000000005</v>
      </c>
      <c r="AR421" s="216" t="s">
        <v>142</v>
      </c>
      <c r="AT421" s="217" t="s">
        <v>72</v>
      </c>
      <c r="AU421" s="217" t="s">
        <v>81</v>
      </c>
      <c r="AY421" s="216" t="s">
        <v>134</v>
      </c>
      <c r="BK421" s="218">
        <f>SUM(BK422:BK441)</f>
        <v>0</v>
      </c>
    </row>
    <row r="422" s="1" customFormat="1" ht="25.5" customHeight="1">
      <c r="B422" s="46"/>
      <c r="C422" s="221" t="s">
        <v>1275</v>
      </c>
      <c r="D422" s="221" t="s">
        <v>137</v>
      </c>
      <c r="E422" s="222" t="s">
        <v>1276</v>
      </c>
      <c r="F422" s="223" t="s">
        <v>1277</v>
      </c>
      <c r="G422" s="224" t="s">
        <v>159</v>
      </c>
      <c r="H422" s="225">
        <v>24.100000000000001</v>
      </c>
      <c r="I422" s="226"/>
      <c r="J422" s="227">
        <f>ROUND(I422*H422,2)</f>
        <v>0</v>
      </c>
      <c r="K422" s="223" t="s">
        <v>160</v>
      </c>
      <c r="L422" s="72"/>
      <c r="M422" s="228" t="s">
        <v>21</v>
      </c>
      <c r="N422" s="229" t="s">
        <v>45</v>
      </c>
      <c r="O422" s="47"/>
      <c r="P422" s="230">
        <f>O422*H422</f>
        <v>0</v>
      </c>
      <c r="Q422" s="230">
        <v>0.00046000000000000001</v>
      </c>
      <c r="R422" s="230">
        <f>Q422*H422</f>
        <v>0.011086</v>
      </c>
      <c r="S422" s="230">
        <v>0</v>
      </c>
      <c r="T422" s="231">
        <f>S422*H422</f>
        <v>0</v>
      </c>
      <c r="AR422" s="24" t="s">
        <v>146</v>
      </c>
      <c r="AT422" s="24" t="s">
        <v>137</v>
      </c>
      <c r="AU422" s="24" t="s">
        <v>142</v>
      </c>
      <c r="AY422" s="24" t="s">
        <v>134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24" t="s">
        <v>142</v>
      </c>
      <c r="BK422" s="232">
        <f>ROUND(I422*H422,2)</f>
        <v>0</v>
      </c>
      <c r="BL422" s="24" t="s">
        <v>146</v>
      </c>
      <c r="BM422" s="24" t="s">
        <v>1278</v>
      </c>
    </row>
    <row r="423" s="11" customFormat="1">
      <c r="B423" s="248"/>
      <c r="C423" s="249"/>
      <c r="D423" s="250" t="s">
        <v>502</v>
      </c>
      <c r="E423" s="259" t="s">
        <v>21</v>
      </c>
      <c r="F423" s="251" t="s">
        <v>1279</v>
      </c>
      <c r="G423" s="249"/>
      <c r="H423" s="252">
        <v>4.7000000000000002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AT423" s="258" t="s">
        <v>502</v>
      </c>
      <c r="AU423" s="258" t="s">
        <v>142</v>
      </c>
      <c r="AV423" s="11" t="s">
        <v>142</v>
      </c>
      <c r="AW423" s="11" t="s">
        <v>36</v>
      </c>
      <c r="AX423" s="11" t="s">
        <v>73</v>
      </c>
      <c r="AY423" s="258" t="s">
        <v>134</v>
      </c>
    </row>
    <row r="424" s="11" customFormat="1">
      <c r="B424" s="248"/>
      <c r="C424" s="249"/>
      <c r="D424" s="250" t="s">
        <v>502</v>
      </c>
      <c r="E424" s="259" t="s">
        <v>21</v>
      </c>
      <c r="F424" s="251" t="s">
        <v>1280</v>
      </c>
      <c r="G424" s="249"/>
      <c r="H424" s="252">
        <v>7.9000000000000004</v>
      </c>
      <c r="I424" s="253"/>
      <c r="J424" s="249"/>
      <c r="K424" s="249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502</v>
      </c>
      <c r="AU424" s="258" t="s">
        <v>142</v>
      </c>
      <c r="AV424" s="11" t="s">
        <v>142</v>
      </c>
      <c r="AW424" s="11" t="s">
        <v>36</v>
      </c>
      <c r="AX424" s="11" t="s">
        <v>73</v>
      </c>
      <c r="AY424" s="258" t="s">
        <v>134</v>
      </c>
    </row>
    <row r="425" s="11" customFormat="1">
      <c r="B425" s="248"/>
      <c r="C425" s="249"/>
      <c r="D425" s="250" t="s">
        <v>502</v>
      </c>
      <c r="E425" s="259" t="s">
        <v>21</v>
      </c>
      <c r="F425" s="251" t="s">
        <v>1281</v>
      </c>
      <c r="G425" s="249"/>
      <c r="H425" s="252">
        <v>5.2999999999999998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502</v>
      </c>
      <c r="AU425" s="258" t="s">
        <v>142</v>
      </c>
      <c r="AV425" s="11" t="s">
        <v>142</v>
      </c>
      <c r="AW425" s="11" t="s">
        <v>36</v>
      </c>
      <c r="AX425" s="11" t="s">
        <v>73</v>
      </c>
      <c r="AY425" s="258" t="s">
        <v>134</v>
      </c>
    </row>
    <row r="426" s="11" customFormat="1">
      <c r="B426" s="248"/>
      <c r="C426" s="249"/>
      <c r="D426" s="250" t="s">
        <v>502</v>
      </c>
      <c r="E426" s="259" t="s">
        <v>21</v>
      </c>
      <c r="F426" s="251" t="s">
        <v>1282</v>
      </c>
      <c r="G426" s="249"/>
      <c r="H426" s="252">
        <v>6.2000000000000002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502</v>
      </c>
      <c r="AU426" s="258" t="s">
        <v>142</v>
      </c>
      <c r="AV426" s="11" t="s">
        <v>142</v>
      </c>
      <c r="AW426" s="11" t="s">
        <v>36</v>
      </c>
      <c r="AX426" s="11" t="s">
        <v>73</v>
      </c>
      <c r="AY426" s="258" t="s">
        <v>134</v>
      </c>
    </row>
    <row r="427" s="12" customFormat="1">
      <c r="B427" s="260"/>
      <c r="C427" s="261"/>
      <c r="D427" s="250" t="s">
        <v>502</v>
      </c>
      <c r="E427" s="262" t="s">
        <v>21</v>
      </c>
      <c r="F427" s="263" t="s">
        <v>843</v>
      </c>
      <c r="G427" s="261"/>
      <c r="H427" s="264">
        <v>24.100000000000001</v>
      </c>
      <c r="I427" s="265"/>
      <c r="J427" s="261"/>
      <c r="K427" s="261"/>
      <c r="L427" s="266"/>
      <c r="M427" s="267"/>
      <c r="N427" s="268"/>
      <c r="O427" s="268"/>
      <c r="P427" s="268"/>
      <c r="Q427" s="268"/>
      <c r="R427" s="268"/>
      <c r="S427" s="268"/>
      <c r="T427" s="269"/>
      <c r="AT427" s="270" t="s">
        <v>502</v>
      </c>
      <c r="AU427" s="270" t="s">
        <v>142</v>
      </c>
      <c r="AV427" s="12" t="s">
        <v>516</v>
      </c>
      <c r="AW427" s="12" t="s">
        <v>36</v>
      </c>
      <c r="AX427" s="12" t="s">
        <v>81</v>
      </c>
      <c r="AY427" s="270" t="s">
        <v>134</v>
      </c>
    </row>
    <row r="428" s="1" customFormat="1" ht="16.5" customHeight="1">
      <c r="B428" s="46"/>
      <c r="C428" s="233" t="s">
        <v>1283</v>
      </c>
      <c r="D428" s="233" t="s">
        <v>167</v>
      </c>
      <c r="E428" s="234" t="s">
        <v>1284</v>
      </c>
      <c r="F428" s="235" t="s">
        <v>1285</v>
      </c>
      <c r="G428" s="236" t="s">
        <v>189</v>
      </c>
      <c r="H428" s="237">
        <v>80.332999999999998</v>
      </c>
      <c r="I428" s="238"/>
      <c r="J428" s="239">
        <f>ROUND(I428*H428,2)</f>
        <v>0</v>
      </c>
      <c r="K428" s="235" t="s">
        <v>160</v>
      </c>
      <c r="L428" s="240"/>
      <c r="M428" s="241" t="s">
        <v>21</v>
      </c>
      <c r="N428" s="242" t="s">
        <v>45</v>
      </c>
      <c r="O428" s="47"/>
      <c r="P428" s="230">
        <f>O428*H428</f>
        <v>0</v>
      </c>
      <c r="Q428" s="230">
        <v>0.00036000000000000002</v>
      </c>
      <c r="R428" s="230">
        <f>Q428*H428</f>
        <v>0.028919880000000002</v>
      </c>
      <c r="S428" s="230">
        <v>0</v>
      </c>
      <c r="T428" s="231">
        <f>S428*H428</f>
        <v>0</v>
      </c>
      <c r="AR428" s="24" t="s">
        <v>171</v>
      </c>
      <c r="AT428" s="24" t="s">
        <v>167</v>
      </c>
      <c r="AU428" s="24" t="s">
        <v>142</v>
      </c>
      <c r="AY428" s="24" t="s">
        <v>134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24" t="s">
        <v>142</v>
      </c>
      <c r="BK428" s="232">
        <f>ROUND(I428*H428,2)</f>
        <v>0</v>
      </c>
      <c r="BL428" s="24" t="s">
        <v>146</v>
      </c>
      <c r="BM428" s="24" t="s">
        <v>1286</v>
      </c>
    </row>
    <row r="429" s="11" customFormat="1">
      <c r="B429" s="248"/>
      <c r="C429" s="249"/>
      <c r="D429" s="250" t="s">
        <v>502</v>
      </c>
      <c r="E429" s="259" t="s">
        <v>21</v>
      </c>
      <c r="F429" s="251" t="s">
        <v>1287</v>
      </c>
      <c r="G429" s="249"/>
      <c r="H429" s="252">
        <v>80.332999999999998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AT429" s="258" t="s">
        <v>502</v>
      </c>
      <c r="AU429" s="258" t="s">
        <v>142</v>
      </c>
      <c r="AV429" s="11" t="s">
        <v>142</v>
      </c>
      <c r="AW429" s="11" t="s">
        <v>36</v>
      </c>
      <c r="AX429" s="11" t="s">
        <v>73</v>
      </c>
      <c r="AY429" s="258" t="s">
        <v>134</v>
      </c>
    </row>
    <row r="430" s="12" customFormat="1">
      <c r="B430" s="260"/>
      <c r="C430" s="261"/>
      <c r="D430" s="250" t="s">
        <v>502</v>
      </c>
      <c r="E430" s="262" t="s">
        <v>21</v>
      </c>
      <c r="F430" s="263" t="s">
        <v>843</v>
      </c>
      <c r="G430" s="261"/>
      <c r="H430" s="264">
        <v>80.332999999999998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AT430" s="270" t="s">
        <v>502</v>
      </c>
      <c r="AU430" s="270" t="s">
        <v>142</v>
      </c>
      <c r="AV430" s="12" t="s">
        <v>516</v>
      </c>
      <c r="AW430" s="12" t="s">
        <v>36</v>
      </c>
      <c r="AX430" s="12" t="s">
        <v>81</v>
      </c>
      <c r="AY430" s="270" t="s">
        <v>134</v>
      </c>
    </row>
    <row r="431" s="1" customFormat="1" ht="16.5" customHeight="1">
      <c r="B431" s="46"/>
      <c r="C431" s="221" t="s">
        <v>1288</v>
      </c>
      <c r="D431" s="221" t="s">
        <v>137</v>
      </c>
      <c r="E431" s="222" t="s">
        <v>1289</v>
      </c>
      <c r="F431" s="223" t="s">
        <v>1290</v>
      </c>
      <c r="G431" s="224" t="s">
        <v>476</v>
      </c>
      <c r="H431" s="225">
        <v>14.9</v>
      </c>
      <c r="I431" s="226"/>
      <c r="J431" s="227">
        <f>ROUND(I431*H431,2)</f>
        <v>0</v>
      </c>
      <c r="K431" s="223" t="s">
        <v>160</v>
      </c>
      <c r="L431" s="72"/>
      <c r="M431" s="228" t="s">
        <v>21</v>
      </c>
      <c r="N431" s="229" t="s">
        <v>45</v>
      </c>
      <c r="O431" s="47"/>
      <c r="P431" s="230">
        <f>O431*H431</f>
        <v>0</v>
      </c>
      <c r="Q431" s="230">
        <v>0</v>
      </c>
      <c r="R431" s="230">
        <f>Q431*H431</f>
        <v>0</v>
      </c>
      <c r="S431" s="230">
        <v>0.027220000000000001</v>
      </c>
      <c r="T431" s="231">
        <f>S431*H431</f>
        <v>0.40557800000000005</v>
      </c>
      <c r="AR431" s="24" t="s">
        <v>146</v>
      </c>
      <c r="AT431" s="24" t="s">
        <v>137</v>
      </c>
      <c r="AU431" s="24" t="s">
        <v>142</v>
      </c>
      <c r="AY431" s="24" t="s">
        <v>134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24" t="s">
        <v>142</v>
      </c>
      <c r="BK431" s="232">
        <f>ROUND(I431*H431,2)</f>
        <v>0</v>
      </c>
      <c r="BL431" s="24" t="s">
        <v>146</v>
      </c>
      <c r="BM431" s="24" t="s">
        <v>1291</v>
      </c>
    </row>
    <row r="432" s="11" customFormat="1">
      <c r="B432" s="248"/>
      <c r="C432" s="249"/>
      <c r="D432" s="250" t="s">
        <v>502</v>
      </c>
      <c r="E432" s="259" t="s">
        <v>21</v>
      </c>
      <c r="F432" s="251" t="s">
        <v>1292</v>
      </c>
      <c r="G432" s="249"/>
      <c r="H432" s="252">
        <v>14.9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AT432" s="258" t="s">
        <v>502</v>
      </c>
      <c r="AU432" s="258" t="s">
        <v>142</v>
      </c>
      <c r="AV432" s="11" t="s">
        <v>142</v>
      </c>
      <c r="AW432" s="11" t="s">
        <v>36</v>
      </c>
      <c r="AX432" s="11" t="s">
        <v>73</v>
      </c>
      <c r="AY432" s="258" t="s">
        <v>134</v>
      </c>
    </row>
    <row r="433" s="12" customFormat="1">
      <c r="B433" s="260"/>
      <c r="C433" s="261"/>
      <c r="D433" s="250" t="s">
        <v>502</v>
      </c>
      <c r="E433" s="262" t="s">
        <v>21</v>
      </c>
      <c r="F433" s="263" t="s">
        <v>843</v>
      </c>
      <c r="G433" s="261"/>
      <c r="H433" s="264">
        <v>14.9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AT433" s="270" t="s">
        <v>502</v>
      </c>
      <c r="AU433" s="270" t="s">
        <v>142</v>
      </c>
      <c r="AV433" s="12" t="s">
        <v>516</v>
      </c>
      <c r="AW433" s="12" t="s">
        <v>36</v>
      </c>
      <c r="AX433" s="12" t="s">
        <v>81</v>
      </c>
      <c r="AY433" s="270" t="s">
        <v>134</v>
      </c>
    </row>
    <row r="434" s="1" customFormat="1" ht="25.5" customHeight="1">
      <c r="B434" s="46"/>
      <c r="C434" s="221" t="s">
        <v>1293</v>
      </c>
      <c r="D434" s="221" t="s">
        <v>137</v>
      </c>
      <c r="E434" s="222" t="s">
        <v>1294</v>
      </c>
      <c r="F434" s="223" t="s">
        <v>1295</v>
      </c>
      <c r="G434" s="224" t="s">
        <v>476</v>
      </c>
      <c r="H434" s="225">
        <v>22.800000000000001</v>
      </c>
      <c r="I434" s="226"/>
      <c r="J434" s="227">
        <f>ROUND(I434*H434,2)</f>
        <v>0</v>
      </c>
      <c r="K434" s="223" t="s">
        <v>160</v>
      </c>
      <c r="L434" s="72"/>
      <c r="M434" s="228" t="s">
        <v>21</v>
      </c>
      <c r="N434" s="229" t="s">
        <v>45</v>
      </c>
      <c r="O434" s="47"/>
      <c r="P434" s="230">
        <f>O434*H434</f>
        <v>0</v>
      </c>
      <c r="Q434" s="230">
        <v>0.0036700000000000001</v>
      </c>
      <c r="R434" s="230">
        <f>Q434*H434</f>
        <v>0.083676</v>
      </c>
      <c r="S434" s="230">
        <v>0</v>
      </c>
      <c r="T434" s="231">
        <f>S434*H434</f>
        <v>0</v>
      </c>
      <c r="AR434" s="24" t="s">
        <v>146</v>
      </c>
      <c r="AT434" s="24" t="s">
        <v>137</v>
      </c>
      <c r="AU434" s="24" t="s">
        <v>142</v>
      </c>
      <c r="AY434" s="24" t="s">
        <v>134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24" t="s">
        <v>142</v>
      </c>
      <c r="BK434" s="232">
        <f>ROUND(I434*H434,2)</f>
        <v>0</v>
      </c>
      <c r="BL434" s="24" t="s">
        <v>146</v>
      </c>
      <c r="BM434" s="24" t="s">
        <v>1296</v>
      </c>
    </row>
    <row r="435" s="11" customFormat="1">
      <c r="B435" s="248"/>
      <c r="C435" s="249"/>
      <c r="D435" s="250" t="s">
        <v>502</v>
      </c>
      <c r="E435" s="259" t="s">
        <v>21</v>
      </c>
      <c r="F435" s="251" t="s">
        <v>1297</v>
      </c>
      <c r="G435" s="249"/>
      <c r="H435" s="252">
        <v>22.800000000000001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502</v>
      </c>
      <c r="AU435" s="258" t="s">
        <v>142</v>
      </c>
      <c r="AV435" s="11" t="s">
        <v>142</v>
      </c>
      <c r="AW435" s="11" t="s">
        <v>36</v>
      </c>
      <c r="AX435" s="11" t="s">
        <v>73</v>
      </c>
      <c r="AY435" s="258" t="s">
        <v>134</v>
      </c>
    </row>
    <row r="436" s="12" customFormat="1">
      <c r="B436" s="260"/>
      <c r="C436" s="261"/>
      <c r="D436" s="250" t="s">
        <v>502</v>
      </c>
      <c r="E436" s="262" t="s">
        <v>21</v>
      </c>
      <c r="F436" s="263" t="s">
        <v>843</v>
      </c>
      <c r="G436" s="261"/>
      <c r="H436" s="264">
        <v>22.800000000000001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AT436" s="270" t="s">
        <v>502</v>
      </c>
      <c r="AU436" s="270" t="s">
        <v>142</v>
      </c>
      <c r="AV436" s="12" t="s">
        <v>516</v>
      </c>
      <c r="AW436" s="12" t="s">
        <v>36</v>
      </c>
      <c r="AX436" s="12" t="s">
        <v>81</v>
      </c>
      <c r="AY436" s="270" t="s">
        <v>134</v>
      </c>
    </row>
    <row r="437" s="1" customFormat="1" ht="16.5" customHeight="1">
      <c r="B437" s="46"/>
      <c r="C437" s="233" t="s">
        <v>1298</v>
      </c>
      <c r="D437" s="233" t="s">
        <v>167</v>
      </c>
      <c r="E437" s="234" t="s">
        <v>1299</v>
      </c>
      <c r="F437" s="235" t="s">
        <v>1300</v>
      </c>
      <c r="G437" s="236" t="s">
        <v>476</v>
      </c>
      <c r="H437" s="237">
        <v>25.079999999999998</v>
      </c>
      <c r="I437" s="238"/>
      <c r="J437" s="239">
        <f>ROUND(I437*H437,2)</f>
        <v>0</v>
      </c>
      <c r="K437" s="235" t="s">
        <v>21</v>
      </c>
      <c r="L437" s="240"/>
      <c r="M437" s="241" t="s">
        <v>21</v>
      </c>
      <c r="N437" s="242" t="s">
        <v>45</v>
      </c>
      <c r="O437" s="47"/>
      <c r="P437" s="230">
        <f>O437*H437</f>
        <v>0</v>
      </c>
      <c r="Q437" s="230">
        <v>0.017999999999999999</v>
      </c>
      <c r="R437" s="230">
        <f>Q437*H437</f>
        <v>0.45143999999999995</v>
      </c>
      <c r="S437" s="230">
        <v>0</v>
      </c>
      <c r="T437" s="231">
        <f>S437*H437</f>
        <v>0</v>
      </c>
      <c r="AR437" s="24" t="s">
        <v>171</v>
      </c>
      <c r="AT437" s="24" t="s">
        <v>167</v>
      </c>
      <c r="AU437" s="24" t="s">
        <v>142</v>
      </c>
      <c r="AY437" s="24" t="s">
        <v>134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24" t="s">
        <v>142</v>
      </c>
      <c r="BK437" s="232">
        <f>ROUND(I437*H437,2)</f>
        <v>0</v>
      </c>
      <c r="BL437" s="24" t="s">
        <v>146</v>
      </c>
      <c r="BM437" s="24" t="s">
        <v>1301</v>
      </c>
    </row>
    <row r="438" s="11" customFormat="1">
      <c r="B438" s="248"/>
      <c r="C438" s="249"/>
      <c r="D438" s="250" t="s">
        <v>502</v>
      </c>
      <c r="E438" s="249"/>
      <c r="F438" s="251" t="s">
        <v>1302</v>
      </c>
      <c r="G438" s="249"/>
      <c r="H438" s="252">
        <v>25.079999999999998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502</v>
      </c>
      <c r="AU438" s="258" t="s">
        <v>142</v>
      </c>
      <c r="AV438" s="11" t="s">
        <v>142</v>
      </c>
      <c r="AW438" s="11" t="s">
        <v>6</v>
      </c>
      <c r="AX438" s="11" t="s">
        <v>81</v>
      </c>
      <c r="AY438" s="258" t="s">
        <v>134</v>
      </c>
    </row>
    <row r="439" s="1" customFormat="1" ht="25.5" customHeight="1">
      <c r="B439" s="46"/>
      <c r="C439" s="221" t="s">
        <v>1303</v>
      </c>
      <c r="D439" s="221" t="s">
        <v>137</v>
      </c>
      <c r="E439" s="222" t="s">
        <v>1304</v>
      </c>
      <c r="F439" s="223" t="s">
        <v>1305</v>
      </c>
      <c r="G439" s="224" t="s">
        <v>476</v>
      </c>
      <c r="H439" s="225">
        <v>22.800000000000001</v>
      </c>
      <c r="I439" s="226"/>
      <c r="J439" s="227">
        <f>ROUND(I439*H439,2)</f>
        <v>0</v>
      </c>
      <c r="K439" s="223" t="s">
        <v>160</v>
      </c>
      <c r="L439" s="72"/>
      <c r="M439" s="228" t="s">
        <v>21</v>
      </c>
      <c r="N439" s="229" t="s">
        <v>45</v>
      </c>
      <c r="O439" s="47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AR439" s="24" t="s">
        <v>146</v>
      </c>
      <c r="AT439" s="24" t="s">
        <v>137</v>
      </c>
      <c r="AU439" s="24" t="s">
        <v>142</v>
      </c>
      <c r="AY439" s="24" t="s">
        <v>134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24" t="s">
        <v>142</v>
      </c>
      <c r="BK439" s="232">
        <f>ROUND(I439*H439,2)</f>
        <v>0</v>
      </c>
      <c r="BL439" s="24" t="s">
        <v>146</v>
      </c>
      <c r="BM439" s="24" t="s">
        <v>1306</v>
      </c>
    </row>
    <row r="440" s="1" customFormat="1" ht="16.5" customHeight="1">
      <c r="B440" s="46"/>
      <c r="C440" s="221" t="s">
        <v>1307</v>
      </c>
      <c r="D440" s="221" t="s">
        <v>137</v>
      </c>
      <c r="E440" s="222" t="s">
        <v>1308</v>
      </c>
      <c r="F440" s="223" t="s">
        <v>1309</v>
      </c>
      <c r="G440" s="224" t="s">
        <v>476</v>
      </c>
      <c r="H440" s="225">
        <v>22.800000000000001</v>
      </c>
      <c r="I440" s="226"/>
      <c r="J440" s="227">
        <f>ROUND(I440*H440,2)</f>
        <v>0</v>
      </c>
      <c r="K440" s="223" t="s">
        <v>160</v>
      </c>
      <c r="L440" s="72"/>
      <c r="M440" s="228" t="s">
        <v>21</v>
      </c>
      <c r="N440" s="229" t="s">
        <v>45</v>
      </c>
      <c r="O440" s="47"/>
      <c r="P440" s="230">
        <f>O440*H440</f>
        <v>0</v>
      </c>
      <c r="Q440" s="230">
        <v>0.00029999999999999997</v>
      </c>
      <c r="R440" s="230">
        <f>Q440*H440</f>
        <v>0.0068399999999999997</v>
      </c>
      <c r="S440" s="230">
        <v>0</v>
      </c>
      <c r="T440" s="231">
        <f>S440*H440</f>
        <v>0</v>
      </c>
      <c r="AR440" s="24" t="s">
        <v>146</v>
      </c>
      <c r="AT440" s="24" t="s">
        <v>137</v>
      </c>
      <c r="AU440" s="24" t="s">
        <v>142</v>
      </c>
      <c r="AY440" s="24" t="s">
        <v>134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24" t="s">
        <v>142</v>
      </c>
      <c r="BK440" s="232">
        <f>ROUND(I440*H440,2)</f>
        <v>0</v>
      </c>
      <c r="BL440" s="24" t="s">
        <v>146</v>
      </c>
      <c r="BM440" s="24" t="s">
        <v>1310</v>
      </c>
    </row>
    <row r="441" s="1" customFormat="1" ht="38.25" customHeight="1">
      <c r="B441" s="46"/>
      <c r="C441" s="221" t="s">
        <v>1311</v>
      </c>
      <c r="D441" s="221" t="s">
        <v>137</v>
      </c>
      <c r="E441" s="222" t="s">
        <v>1312</v>
      </c>
      <c r="F441" s="223" t="s">
        <v>1313</v>
      </c>
      <c r="G441" s="224" t="s">
        <v>193</v>
      </c>
      <c r="H441" s="243"/>
      <c r="I441" s="226"/>
      <c r="J441" s="227">
        <f>ROUND(I441*H441,2)</f>
        <v>0</v>
      </c>
      <c r="K441" s="223" t="s">
        <v>160</v>
      </c>
      <c r="L441" s="72"/>
      <c r="M441" s="228" t="s">
        <v>21</v>
      </c>
      <c r="N441" s="229" t="s">
        <v>45</v>
      </c>
      <c r="O441" s="47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AR441" s="24" t="s">
        <v>146</v>
      </c>
      <c r="AT441" s="24" t="s">
        <v>137</v>
      </c>
      <c r="AU441" s="24" t="s">
        <v>142</v>
      </c>
      <c r="AY441" s="24" t="s">
        <v>134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24" t="s">
        <v>142</v>
      </c>
      <c r="BK441" s="232">
        <f>ROUND(I441*H441,2)</f>
        <v>0</v>
      </c>
      <c r="BL441" s="24" t="s">
        <v>146</v>
      </c>
      <c r="BM441" s="24" t="s">
        <v>1314</v>
      </c>
    </row>
    <row r="442" s="10" customFormat="1" ht="29.88" customHeight="1">
      <c r="B442" s="205"/>
      <c r="C442" s="206"/>
      <c r="D442" s="207" t="s">
        <v>72</v>
      </c>
      <c r="E442" s="219" t="s">
        <v>1315</v>
      </c>
      <c r="F442" s="219" t="s">
        <v>1316</v>
      </c>
      <c r="G442" s="206"/>
      <c r="H442" s="206"/>
      <c r="I442" s="209"/>
      <c r="J442" s="220">
        <f>BK442</f>
        <v>0</v>
      </c>
      <c r="K442" s="206"/>
      <c r="L442" s="211"/>
      <c r="M442" s="212"/>
      <c r="N442" s="213"/>
      <c r="O442" s="213"/>
      <c r="P442" s="214">
        <f>SUM(P443:P465)</f>
        <v>0</v>
      </c>
      <c r="Q442" s="213"/>
      <c r="R442" s="214">
        <f>SUM(R443:R465)</f>
        <v>0.47792400000000002</v>
      </c>
      <c r="S442" s="213"/>
      <c r="T442" s="215">
        <f>SUM(T443:T465)</f>
        <v>0</v>
      </c>
      <c r="AR442" s="216" t="s">
        <v>142</v>
      </c>
      <c r="AT442" s="217" t="s">
        <v>72</v>
      </c>
      <c r="AU442" s="217" t="s">
        <v>81</v>
      </c>
      <c r="AY442" s="216" t="s">
        <v>134</v>
      </c>
      <c r="BK442" s="218">
        <f>SUM(BK443:BK465)</f>
        <v>0</v>
      </c>
    </row>
    <row r="443" s="1" customFormat="1" ht="38.25" customHeight="1">
      <c r="B443" s="46"/>
      <c r="C443" s="221" t="s">
        <v>1317</v>
      </c>
      <c r="D443" s="221" t="s">
        <v>137</v>
      </c>
      <c r="E443" s="222" t="s">
        <v>1318</v>
      </c>
      <c r="F443" s="223" t="s">
        <v>1319</v>
      </c>
      <c r="G443" s="224" t="s">
        <v>159</v>
      </c>
      <c r="H443" s="225">
        <v>41.600000000000001</v>
      </c>
      <c r="I443" s="226"/>
      <c r="J443" s="227">
        <f>ROUND(I443*H443,2)</f>
        <v>0</v>
      </c>
      <c r="K443" s="223" t="s">
        <v>160</v>
      </c>
      <c r="L443" s="72"/>
      <c r="M443" s="228" t="s">
        <v>21</v>
      </c>
      <c r="N443" s="229" t="s">
        <v>45</v>
      </c>
      <c r="O443" s="47"/>
      <c r="P443" s="230">
        <f>O443*H443</f>
        <v>0</v>
      </c>
      <c r="Q443" s="230">
        <v>2.0000000000000002E-05</v>
      </c>
      <c r="R443" s="230">
        <f>Q443*H443</f>
        <v>0.00083200000000000006</v>
      </c>
      <c r="S443" s="230">
        <v>0</v>
      </c>
      <c r="T443" s="231">
        <f>S443*H443</f>
        <v>0</v>
      </c>
      <c r="AR443" s="24" t="s">
        <v>146</v>
      </c>
      <c r="AT443" s="24" t="s">
        <v>137</v>
      </c>
      <c r="AU443" s="24" t="s">
        <v>142</v>
      </c>
      <c r="AY443" s="24" t="s">
        <v>134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24" t="s">
        <v>142</v>
      </c>
      <c r="BK443" s="232">
        <f>ROUND(I443*H443,2)</f>
        <v>0</v>
      </c>
      <c r="BL443" s="24" t="s">
        <v>146</v>
      </c>
      <c r="BM443" s="24" t="s">
        <v>1320</v>
      </c>
    </row>
    <row r="444" s="11" customFormat="1">
      <c r="B444" s="248"/>
      <c r="C444" s="249"/>
      <c r="D444" s="250" t="s">
        <v>502</v>
      </c>
      <c r="E444" s="259" t="s">
        <v>21</v>
      </c>
      <c r="F444" s="251" t="s">
        <v>1321</v>
      </c>
      <c r="G444" s="249"/>
      <c r="H444" s="252">
        <v>41.600000000000001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AT444" s="258" t="s">
        <v>502</v>
      </c>
      <c r="AU444" s="258" t="s">
        <v>142</v>
      </c>
      <c r="AV444" s="11" t="s">
        <v>142</v>
      </c>
      <c r="AW444" s="11" t="s">
        <v>36</v>
      </c>
      <c r="AX444" s="11" t="s">
        <v>73</v>
      </c>
      <c r="AY444" s="258" t="s">
        <v>134</v>
      </c>
    </row>
    <row r="445" s="12" customFormat="1">
      <c r="B445" s="260"/>
      <c r="C445" s="261"/>
      <c r="D445" s="250" t="s">
        <v>502</v>
      </c>
      <c r="E445" s="262" t="s">
        <v>21</v>
      </c>
      <c r="F445" s="263" t="s">
        <v>843</v>
      </c>
      <c r="G445" s="261"/>
      <c r="H445" s="264">
        <v>41.600000000000001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AT445" s="270" t="s">
        <v>502</v>
      </c>
      <c r="AU445" s="270" t="s">
        <v>142</v>
      </c>
      <c r="AV445" s="12" t="s">
        <v>516</v>
      </c>
      <c r="AW445" s="12" t="s">
        <v>36</v>
      </c>
      <c r="AX445" s="12" t="s">
        <v>81</v>
      </c>
      <c r="AY445" s="270" t="s">
        <v>134</v>
      </c>
    </row>
    <row r="446" s="1" customFormat="1" ht="16.5" customHeight="1">
      <c r="B446" s="46"/>
      <c r="C446" s="233" t="s">
        <v>1322</v>
      </c>
      <c r="D446" s="233" t="s">
        <v>167</v>
      </c>
      <c r="E446" s="234" t="s">
        <v>1323</v>
      </c>
      <c r="F446" s="235" t="s">
        <v>1324</v>
      </c>
      <c r="G446" s="236" t="s">
        <v>159</v>
      </c>
      <c r="H446" s="237">
        <v>45.759999999999998</v>
      </c>
      <c r="I446" s="238"/>
      <c r="J446" s="239">
        <f>ROUND(I446*H446,2)</f>
        <v>0</v>
      </c>
      <c r="K446" s="235" t="s">
        <v>21</v>
      </c>
      <c r="L446" s="240"/>
      <c r="M446" s="241" t="s">
        <v>21</v>
      </c>
      <c r="N446" s="242" t="s">
        <v>45</v>
      </c>
      <c r="O446" s="47"/>
      <c r="P446" s="230">
        <f>O446*H446</f>
        <v>0</v>
      </c>
      <c r="Q446" s="230">
        <v>0.00020000000000000001</v>
      </c>
      <c r="R446" s="230">
        <f>Q446*H446</f>
        <v>0.0091520000000000004</v>
      </c>
      <c r="S446" s="230">
        <v>0</v>
      </c>
      <c r="T446" s="231">
        <f>S446*H446</f>
        <v>0</v>
      </c>
      <c r="AR446" s="24" t="s">
        <v>171</v>
      </c>
      <c r="AT446" s="24" t="s">
        <v>167</v>
      </c>
      <c r="AU446" s="24" t="s">
        <v>142</v>
      </c>
      <c r="AY446" s="24" t="s">
        <v>134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24" t="s">
        <v>142</v>
      </c>
      <c r="BK446" s="232">
        <f>ROUND(I446*H446,2)</f>
        <v>0</v>
      </c>
      <c r="BL446" s="24" t="s">
        <v>146</v>
      </c>
      <c r="BM446" s="24" t="s">
        <v>1325</v>
      </c>
    </row>
    <row r="447" s="11" customFormat="1">
      <c r="B447" s="248"/>
      <c r="C447" s="249"/>
      <c r="D447" s="250" t="s">
        <v>502</v>
      </c>
      <c r="E447" s="249"/>
      <c r="F447" s="251" t="s">
        <v>1326</v>
      </c>
      <c r="G447" s="249"/>
      <c r="H447" s="252">
        <v>45.759999999999998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502</v>
      </c>
      <c r="AU447" s="258" t="s">
        <v>142</v>
      </c>
      <c r="AV447" s="11" t="s">
        <v>142</v>
      </c>
      <c r="AW447" s="11" t="s">
        <v>6</v>
      </c>
      <c r="AX447" s="11" t="s">
        <v>81</v>
      </c>
      <c r="AY447" s="258" t="s">
        <v>134</v>
      </c>
    </row>
    <row r="448" s="1" customFormat="1" ht="16.5" customHeight="1">
      <c r="B448" s="46"/>
      <c r="C448" s="221" t="s">
        <v>1327</v>
      </c>
      <c r="D448" s="221" t="s">
        <v>137</v>
      </c>
      <c r="E448" s="222" t="s">
        <v>1328</v>
      </c>
      <c r="F448" s="223" t="s">
        <v>1329</v>
      </c>
      <c r="G448" s="224" t="s">
        <v>159</v>
      </c>
      <c r="H448" s="225">
        <v>4</v>
      </c>
      <c r="I448" s="226"/>
      <c r="J448" s="227">
        <f>ROUND(I448*H448,2)</f>
        <v>0</v>
      </c>
      <c r="K448" s="223" t="s">
        <v>160</v>
      </c>
      <c r="L448" s="72"/>
      <c r="M448" s="228" t="s">
        <v>21</v>
      </c>
      <c r="N448" s="229" t="s">
        <v>45</v>
      </c>
      <c r="O448" s="47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AR448" s="24" t="s">
        <v>146</v>
      </c>
      <c r="AT448" s="24" t="s">
        <v>137</v>
      </c>
      <c r="AU448" s="24" t="s">
        <v>142</v>
      </c>
      <c r="AY448" s="24" t="s">
        <v>134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24" t="s">
        <v>142</v>
      </c>
      <c r="BK448" s="232">
        <f>ROUND(I448*H448,2)</f>
        <v>0</v>
      </c>
      <c r="BL448" s="24" t="s">
        <v>146</v>
      </c>
      <c r="BM448" s="24" t="s">
        <v>1330</v>
      </c>
    </row>
    <row r="449" s="11" customFormat="1">
      <c r="B449" s="248"/>
      <c r="C449" s="249"/>
      <c r="D449" s="250" t="s">
        <v>502</v>
      </c>
      <c r="E449" s="259" t="s">
        <v>21</v>
      </c>
      <c r="F449" s="251" t="s">
        <v>1331</v>
      </c>
      <c r="G449" s="249"/>
      <c r="H449" s="252">
        <v>4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502</v>
      </c>
      <c r="AU449" s="258" t="s">
        <v>142</v>
      </c>
      <c r="AV449" s="11" t="s">
        <v>142</v>
      </c>
      <c r="AW449" s="11" t="s">
        <v>36</v>
      </c>
      <c r="AX449" s="11" t="s">
        <v>81</v>
      </c>
      <c r="AY449" s="258" t="s">
        <v>134</v>
      </c>
    </row>
    <row r="450" s="1" customFormat="1" ht="16.5" customHeight="1">
      <c r="B450" s="46"/>
      <c r="C450" s="233" t="s">
        <v>1332</v>
      </c>
      <c r="D450" s="233" t="s">
        <v>167</v>
      </c>
      <c r="E450" s="234" t="s">
        <v>1333</v>
      </c>
      <c r="F450" s="235" t="s">
        <v>1334</v>
      </c>
      <c r="G450" s="236" t="s">
        <v>159</v>
      </c>
      <c r="H450" s="237">
        <v>4</v>
      </c>
      <c r="I450" s="238"/>
      <c r="J450" s="239">
        <f>ROUND(I450*H450,2)</f>
        <v>0</v>
      </c>
      <c r="K450" s="235" t="s">
        <v>160</v>
      </c>
      <c r="L450" s="240"/>
      <c r="M450" s="241" t="s">
        <v>21</v>
      </c>
      <c r="N450" s="242" t="s">
        <v>45</v>
      </c>
      <c r="O450" s="47"/>
      <c r="P450" s="230">
        <f>O450*H450</f>
        <v>0</v>
      </c>
      <c r="Q450" s="230">
        <v>0.00021000000000000001</v>
      </c>
      <c r="R450" s="230">
        <f>Q450*H450</f>
        <v>0.00084000000000000003</v>
      </c>
      <c r="S450" s="230">
        <v>0</v>
      </c>
      <c r="T450" s="231">
        <f>S450*H450</f>
        <v>0</v>
      </c>
      <c r="AR450" s="24" t="s">
        <v>171</v>
      </c>
      <c r="AT450" s="24" t="s">
        <v>167</v>
      </c>
      <c r="AU450" s="24" t="s">
        <v>142</v>
      </c>
      <c r="AY450" s="24" t="s">
        <v>134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24" t="s">
        <v>142</v>
      </c>
      <c r="BK450" s="232">
        <f>ROUND(I450*H450,2)</f>
        <v>0</v>
      </c>
      <c r="BL450" s="24" t="s">
        <v>146</v>
      </c>
      <c r="BM450" s="24" t="s">
        <v>1335</v>
      </c>
    </row>
    <row r="451" s="1" customFormat="1" ht="38.25" customHeight="1">
      <c r="B451" s="46"/>
      <c r="C451" s="221" t="s">
        <v>1336</v>
      </c>
      <c r="D451" s="221" t="s">
        <v>137</v>
      </c>
      <c r="E451" s="222" t="s">
        <v>1337</v>
      </c>
      <c r="F451" s="223" t="s">
        <v>1338</v>
      </c>
      <c r="G451" s="224" t="s">
        <v>476</v>
      </c>
      <c r="H451" s="225">
        <v>51.899999999999999</v>
      </c>
      <c r="I451" s="226"/>
      <c r="J451" s="227">
        <f>ROUND(I451*H451,2)</f>
        <v>0</v>
      </c>
      <c r="K451" s="223" t="s">
        <v>160</v>
      </c>
      <c r="L451" s="72"/>
      <c r="M451" s="228" t="s">
        <v>21</v>
      </c>
      <c r="N451" s="229" t="s">
        <v>45</v>
      </c>
      <c r="O451" s="47"/>
      <c r="P451" s="230">
        <f>O451*H451</f>
        <v>0</v>
      </c>
      <c r="Q451" s="230">
        <v>9.0000000000000006E-05</v>
      </c>
      <c r="R451" s="230">
        <f>Q451*H451</f>
        <v>0.0046709999999999998</v>
      </c>
      <c r="S451" s="230">
        <v>0</v>
      </c>
      <c r="T451" s="231">
        <f>S451*H451</f>
        <v>0</v>
      </c>
      <c r="AR451" s="24" t="s">
        <v>146</v>
      </c>
      <c r="AT451" s="24" t="s">
        <v>137</v>
      </c>
      <c r="AU451" s="24" t="s">
        <v>142</v>
      </c>
      <c r="AY451" s="24" t="s">
        <v>134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24" t="s">
        <v>142</v>
      </c>
      <c r="BK451" s="232">
        <f>ROUND(I451*H451,2)</f>
        <v>0</v>
      </c>
      <c r="BL451" s="24" t="s">
        <v>146</v>
      </c>
      <c r="BM451" s="24" t="s">
        <v>1339</v>
      </c>
    </row>
    <row r="452" s="11" customFormat="1">
      <c r="B452" s="248"/>
      <c r="C452" s="249"/>
      <c r="D452" s="250" t="s">
        <v>502</v>
      </c>
      <c r="E452" s="259" t="s">
        <v>21</v>
      </c>
      <c r="F452" s="251" t="s">
        <v>1043</v>
      </c>
      <c r="G452" s="249"/>
      <c r="H452" s="252">
        <v>51.899999999999999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502</v>
      </c>
      <c r="AU452" s="258" t="s">
        <v>142</v>
      </c>
      <c r="AV452" s="11" t="s">
        <v>142</v>
      </c>
      <c r="AW452" s="11" t="s">
        <v>36</v>
      </c>
      <c r="AX452" s="11" t="s">
        <v>73</v>
      </c>
      <c r="AY452" s="258" t="s">
        <v>134</v>
      </c>
    </row>
    <row r="453" s="12" customFormat="1">
      <c r="B453" s="260"/>
      <c r="C453" s="261"/>
      <c r="D453" s="250" t="s">
        <v>502</v>
      </c>
      <c r="E453" s="262" t="s">
        <v>21</v>
      </c>
      <c r="F453" s="263" t="s">
        <v>843</v>
      </c>
      <c r="G453" s="261"/>
      <c r="H453" s="264">
        <v>51.899999999999999</v>
      </c>
      <c r="I453" s="265"/>
      <c r="J453" s="261"/>
      <c r="K453" s="261"/>
      <c r="L453" s="266"/>
      <c r="M453" s="267"/>
      <c r="N453" s="268"/>
      <c r="O453" s="268"/>
      <c r="P453" s="268"/>
      <c r="Q453" s="268"/>
      <c r="R453" s="268"/>
      <c r="S453" s="268"/>
      <c r="T453" s="269"/>
      <c r="AT453" s="270" t="s">
        <v>502</v>
      </c>
      <c r="AU453" s="270" t="s">
        <v>142</v>
      </c>
      <c r="AV453" s="12" t="s">
        <v>516</v>
      </c>
      <c r="AW453" s="12" t="s">
        <v>36</v>
      </c>
      <c r="AX453" s="12" t="s">
        <v>81</v>
      </c>
      <c r="AY453" s="270" t="s">
        <v>134</v>
      </c>
    </row>
    <row r="454" s="1" customFormat="1" ht="16.5" customHeight="1">
      <c r="B454" s="46"/>
      <c r="C454" s="233" t="s">
        <v>1340</v>
      </c>
      <c r="D454" s="233" t="s">
        <v>167</v>
      </c>
      <c r="E454" s="234" t="s">
        <v>1341</v>
      </c>
      <c r="F454" s="235" t="s">
        <v>1342</v>
      </c>
      <c r="G454" s="236" t="s">
        <v>476</v>
      </c>
      <c r="H454" s="237">
        <v>57.090000000000003</v>
      </c>
      <c r="I454" s="238"/>
      <c r="J454" s="239">
        <f>ROUND(I454*H454,2)</f>
        <v>0</v>
      </c>
      <c r="K454" s="235" t="s">
        <v>21</v>
      </c>
      <c r="L454" s="240"/>
      <c r="M454" s="241" t="s">
        <v>21</v>
      </c>
      <c r="N454" s="242" t="s">
        <v>45</v>
      </c>
      <c r="O454" s="47"/>
      <c r="P454" s="230">
        <f>O454*H454</f>
        <v>0</v>
      </c>
      <c r="Q454" s="230">
        <v>0.0068999999999999999</v>
      </c>
      <c r="R454" s="230">
        <f>Q454*H454</f>
        <v>0.39392100000000002</v>
      </c>
      <c r="S454" s="230">
        <v>0</v>
      </c>
      <c r="T454" s="231">
        <f>S454*H454</f>
        <v>0</v>
      </c>
      <c r="AR454" s="24" t="s">
        <v>171</v>
      </c>
      <c r="AT454" s="24" t="s">
        <v>167</v>
      </c>
      <c r="AU454" s="24" t="s">
        <v>142</v>
      </c>
      <c r="AY454" s="24" t="s">
        <v>134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24" t="s">
        <v>142</v>
      </c>
      <c r="BK454" s="232">
        <f>ROUND(I454*H454,2)</f>
        <v>0</v>
      </c>
      <c r="BL454" s="24" t="s">
        <v>146</v>
      </c>
      <c r="BM454" s="24" t="s">
        <v>1343</v>
      </c>
    </row>
    <row r="455" s="11" customFormat="1">
      <c r="B455" s="248"/>
      <c r="C455" s="249"/>
      <c r="D455" s="250" t="s">
        <v>502</v>
      </c>
      <c r="E455" s="249"/>
      <c r="F455" s="251" t="s">
        <v>1344</v>
      </c>
      <c r="G455" s="249"/>
      <c r="H455" s="252">
        <v>57.090000000000003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502</v>
      </c>
      <c r="AU455" s="258" t="s">
        <v>142</v>
      </c>
      <c r="AV455" s="11" t="s">
        <v>142</v>
      </c>
      <c r="AW455" s="11" t="s">
        <v>6</v>
      </c>
      <c r="AX455" s="11" t="s">
        <v>81</v>
      </c>
      <c r="AY455" s="258" t="s">
        <v>134</v>
      </c>
    </row>
    <row r="456" s="1" customFormat="1" ht="16.5" customHeight="1">
      <c r="B456" s="46"/>
      <c r="C456" s="221" t="s">
        <v>1345</v>
      </c>
      <c r="D456" s="221" t="s">
        <v>137</v>
      </c>
      <c r="E456" s="222" t="s">
        <v>1346</v>
      </c>
      <c r="F456" s="223" t="s">
        <v>1347</v>
      </c>
      <c r="G456" s="224" t="s">
        <v>476</v>
      </c>
      <c r="H456" s="225">
        <v>103.8</v>
      </c>
      <c r="I456" s="226"/>
      <c r="J456" s="227">
        <f>ROUND(I456*H456,2)</f>
        <v>0</v>
      </c>
      <c r="K456" s="223" t="s">
        <v>160</v>
      </c>
      <c r="L456" s="72"/>
      <c r="M456" s="228" t="s">
        <v>21</v>
      </c>
      <c r="N456" s="229" t="s">
        <v>45</v>
      </c>
      <c r="O456" s="47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AR456" s="24" t="s">
        <v>146</v>
      </c>
      <c r="AT456" s="24" t="s">
        <v>137</v>
      </c>
      <c r="AU456" s="24" t="s">
        <v>142</v>
      </c>
      <c r="AY456" s="24" t="s">
        <v>134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24" t="s">
        <v>142</v>
      </c>
      <c r="BK456" s="232">
        <f>ROUND(I456*H456,2)</f>
        <v>0</v>
      </c>
      <c r="BL456" s="24" t="s">
        <v>146</v>
      </c>
      <c r="BM456" s="24" t="s">
        <v>1348</v>
      </c>
    </row>
    <row r="457" s="11" customFormat="1">
      <c r="B457" s="248"/>
      <c r="C457" s="249"/>
      <c r="D457" s="250" t="s">
        <v>502</v>
      </c>
      <c r="E457" s="259" t="s">
        <v>21</v>
      </c>
      <c r="F457" s="251" t="s">
        <v>1349</v>
      </c>
      <c r="G457" s="249"/>
      <c r="H457" s="252">
        <v>51.899999999999999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AT457" s="258" t="s">
        <v>502</v>
      </c>
      <c r="AU457" s="258" t="s">
        <v>142</v>
      </c>
      <c r="AV457" s="11" t="s">
        <v>142</v>
      </c>
      <c r="AW457" s="11" t="s">
        <v>36</v>
      </c>
      <c r="AX457" s="11" t="s">
        <v>73</v>
      </c>
      <c r="AY457" s="258" t="s">
        <v>134</v>
      </c>
    </row>
    <row r="458" s="13" customFormat="1">
      <c r="B458" s="271"/>
      <c r="C458" s="272"/>
      <c r="D458" s="250" t="s">
        <v>502</v>
      </c>
      <c r="E458" s="273" t="s">
        <v>21</v>
      </c>
      <c r="F458" s="274" t="s">
        <v>1350</v>
      </c>
      <c r="G458" s="272"/>
      <c r="H458" s="275">
        <v>51.899999999999999</v>
      </c>
      <c r="I458" s="276"/>
      <c r="J458" s="272"/>
      <c r="K458" s="272"/>
      <c r="L458" s="277"/>
      <c r="M458" s="278"/>
      <c r="N458" s="279"/>
      <c r="O458" s="279"/>
      <c r="P458" s="279"/>
      <c r="Q458" s="279"/>
      <c r="R458" s="279"/>
      <c r="S458" s="279"/>
      <c r="T458" s="280"/>
      <c r="AT458" s="281" t="s">
        <v>502</v>
      </c>
      <c r="AU458" s="281" t="s">
        <v>142</v>
      </c>
      <c r="AV458" s="13" t="s">
        <v>148</v>
      </c>
      <c r="AW458" s="13" t="s">
        <v>36</v>
      </c>
      <c r="AX458" s="13" t="s">
        <v>73</v>
      </c>
      <c r="AY458" s="281" t="s">
        <v>134</v>
      </c>
    </row>
    <row r="459" s="11" customFormat="1">
      <c r="B459" s="248"/>
      <c r="C459" s="249"/>
      <c r="D459" s="250" t="s">
        <v>502</v>
      </c>
      <c r="E459" s="259" t="s">
        <v>21</v>
      </c>
      <c r="F459" s="251" t="s">
        <v>1043</v>
      </c>
      <c r="G459" s="249"/>
      <c r="H459" s="252">
        <v>51.899999999999999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AT459" s="258" t="s">
        <v>502</v>
      </c>
      <c r="AU459" s="258" t="s">
        <v>142</v>
      </c>
      <c r="AV459" s="11" t="s">
        <v>142</v>
      </c>
      <c r="AW459" s="11" t="s">
        <v>36</v>
      </c>
      <c r="AX459" s="11" t="s">
        <v>73</v>
      </c>
      <c r="AY459" s="258" t="s">
        <v>134</v>
      </c>
    </row>
    <row r="460" s="13" customFormat="1">
      <c r="B460" s="271"/>
      <c r="C460" s="272"/>
      <c r="D460" s="250" t="s">
        <v>502</v>
      </c>
      <c r="E460" s="273" t="s">
        <v>21</v>
      </c>
      <c r="F460" s="274" t="s">
        <v>1350</v>
      </c>
      <c r="G460" s="272"/>
      <c r="H460" s="275">
        <v>51.899999999999999</v>
      </c>
      <c r="I460" s="276"/>
      <c r="J460" s="272"/>
      <c r="K460" s="272"/>
      <c r="L460" s="277"/>
      <c r="M460" s="278"/>
      <c r="N460" s="279"/>
      <c r="O460" s="279"/>
      <c r="P460" s="279"/>
      <c r="Q460" s="279"/>
      <c r="R460" s="279"/>
      <c r="S460" s="279"/>
      <c r="T460" s="280"/>
      <c r="AT460" s="281" t="s">
        <v>502</v>
      </c>
      <c r="AU460" s="281" t="s">
        <v>142</v>
      </c>
      <c r="AV460" s="13" t="s">
        <v>148</v>
      </c>
      <c r="AW460" s="13" t="s">
        <v>36</v>
      </c>
      <c r="AX460" s="13" t="s">
        <v>73</v>
      </c>
      <c r="AY460" s="281" t="s">
        <v>134</v>
      </c>
    </row>
    <row r="461" s="14" customFormat="1">
      <c r="B461" s="282"/>
      <c r="C461" s="283"/>
      <c r="D461" s="250" t="s">
        <v>502</v>
      </c>
      <c r="E461" s="284" t="s">
        <v>21</v>
      </c>
      <c r="F461" s="285" t="s">
        <v>1351</v>
      </c>
      <c r="G461" s="283"/>
      <c r="H461" s="284" t="s">
        <v>21</v>
      </c>
      <c r="I461" s="286"/>
      <c r="J461" s="283"/>
      <c r="K461" s="283"/>
      <c r="L461" s="287"/>
      <c r="M461" s="288"/>
      <c r="N461" s="289"/>
      <c r="O461" s="289"/>
      <c r="P461" s="289"/>
      <c r="Q461" s="289"/>
      <c r="R461" s="289"/>
      <c r="S461" s="289"/>
      <c r="T461" s="290"/>
      <c r="AT461" s="291" t="s">
        <v>502</v>
      </c>
      <c r="AU461" s="291" t="s">
        <v>142</v>
      </c>
      <c r="AV461" s="14" t="s">
        <v>81</v>
      </c>
      <c r="AW461" s="14" t="s">
        <v>36</v>
      </c>
      <c r="AX461" s="14" t="s">
        <v>73</v>
      </c>
      <c r="AY461" s="291" t="s">
        <v>134</v>
      </c>
    </row>
    <row r="462" s="12" customFormat="1">
      <c r="B462" s="260"/>
      <c r="C462" s="261"/>
      <c r="D462" s="250" t="s">
        <v>502</v>
      </c>
      <c r="E462" s="262" t="s">
        <v>21</v>
      </c>
      <c r="F462" s="263" t="s">
        <v>843</v>
      </c>
      <c r="G462" s="261"/>
      <c r="H462" s="264">
        <v>103.8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AT462" s="270" t="s">
        <v>502</v>
      </c>
      <c r="AU462" s="270" t="s">
        <v>142</v>
      </c>
      <c r="AV462" s="12" t="s">
        <v>516</v>
      </c>
      <c r="AW462" s="12" t="s">
        <v>36</v>
      </c>
      <c r="AX462" s="12" t="s">
        <v>81</v>
      </c>
      <c r="AY462" s="270" t="s">
        <v>134</v>
      </c>
    </row>
    <row r="463" s="1" customFormat="1" ht="16.5" customHeight="1">
      <c r="B463" s="46"/>
      <c r="C463" s="233" t="s">
        <v>1352</v>
      </c>
      <c r="D463" s="233" t="s">
        <v>167</v>
      </c>
      <c r="E463" s="234" t="s">
        <v>1353</v>
      </c>
      <c r="F463" s="235" t="s">
        <v>1354</v>
      </c>
      <c r="G463" s="236" t="s">
        <v>476</v>
      </c>
      <c r="H463" s="237">
        <v>114.18000000000001</v>
      </c>
      <c r="I463" s="238"/>
      <c r="J463" s="239">
        <f>ROUND(I463*H463,2)</f>
        <v>0</v>
      </c>
      <c r="K463" s="235" t="s">
        <v>160</v>
      </c>
      <c r="L463" s="240"/>
      <c r="M463" s="241" t="s">
        <v>21</v>
      </c>
      <c r="N463" s="242" t="s">
        <v>45</v>
      </c>
      <c r="O463" s="47"/>
      <c r="P463" s="230">
        <f>O463*H463</f>
        <v>0</v>
      </c>
      <c r="Q463" s="230">
        <v>0.00059999999999999995</v>
      </c>
      <c r="R463" s="230">
        <f>Q463*H463</f>
        <v>0.068507999999999999</v>
      </c>
      <c r="S463" s="230">
        <v>0</v>
      </c>
      <c r="T463" s="231">
        <f>S463*H463</f>
        <v>0</v>
      </c>
      <c r="AR463" s="24" t="s">
        <v>171</v>
      </c>
      <c r="AT463" s="24" t="s">
        <v>167</v>
      </c>
      <c r="AU463" s="24" t="s">
        <v>142</v>
      </c>
      <c r="AY463" s="24" t="s">
        <v>134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24" t="s">
        <v>142</v>
      </c>
      <c r="BK463" s="232">
        <f>ROUND(I463*H463,2)</f>
        <v>0</v>
      </c>
      <c r="BL463" s="24" t="s">
        <v>146</v>
      </c>
      <c r="BM463" s="24" t="s">
        <v>1355</v>
      </c>
    </row>
    <row r="464" s="11" customFormat="1">
      <c r="B464" s="248"/>
      <c r="C464" s="249"/>
      <c r="D464" s="250" t="s">
        <v>502</v>
      </c>
      <c r="E464" s="249"/>
      <c r="F464" s="251" t="s">
        <v>1356</v>
      </c>
      <c r="G464" s="249"/>
      <c r="H464" s="252">
        <v>114.18000000000001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502</v>
      </c>
      <c r="AU464" s="258" t="s">
        <v>142</v>
      </c>
      <c r="AV464" s="11" t="s">
        <v>142</v>
      </c>
      <c r="AW464" s="11" t="s">
        <v>6</v>
      </c>
      <c r="AX464" s="11" t="s">
        <v>81</v>
      </c>
      <c r="AY464" s="258" t="s">
        <v>134</v>
      </c>
    </row>
    <row r="465" s="1" customFormat="1" ht="38.25" customHeight="1">
      <c r="B465" s="46"/>
      <c r="C465" s="221" t="s">
        <v>1357</v>
      </c>
      <c r="D465" s="221" t="s">
        <v>137</v>
      </c>
      <c r="E465" s="222" t="s">
        <v>1358</v>
      </c>
      <c r="F465" s="223" t="s">
        <v>1359</v>
      </c>
      <c r="G465" s="224" t="s">
        <v>193</v>
      </c>
      <c r="H465" s="243"/>
      <c r="I465" s="226"/>
      <c r="J465" s="227">
        <f>ROUND(I465*H465,2)</f>
        <v>0</v>
      </c>
      <c r="K465" s="223" t="s">
        <v>160</v>
      </c>
      <c r="L465" s="72"/>
      <c r="M465" s="228" t="s">
        <v>21</v>
      </c>
      <c r="N465" s="229" t="s">
        <v>45</v>
      </c>
      <c r="O465" s="47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AR465" s="24" t="s">
        <v>146</v>
      </c>
      <c r="AT465" s="24" t="s">
        <v>137</v>
      </c>
      <c r="AU465" s="24" t="s">
        <v>142</v>
      </c>
      <c r="AY465" s="24" t="s">
        <v>134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24" t="s">
        <v>142</v>
      </c>
      <c r="BK465" s="232">
        <f>ROUND(I465*H465,2)</f>
        <v>0</v>
      </c>
      <c r="BL465" s="24" t="s">
        <v>146</v>
      </c>
      <c r="BM465" s="24" t="s">
        <v>1360</v>
      </c>
    </row>
    <row r="466" s="10" customFormat="1" ht="29.88" customHeight="1">
      <c r="B466" s="205"/>
      <c r="C466" s="206"/>
      <c r="D466" s="207" t="s">
        <v>72</v>
      </c>
      <c r="E466" s="219" t="s">
        <v>1361</v>
      </c>
      <c r="F466" s="219" t="s">
        <v>1362</v>
      </c>
      <c r="G466" s="206"/>
      <c r="H466" s="206"/>
      <c r="I466" s="209"/>
      <c r="J466" s="220">
        <f>BK466</f>
        <v>0</v>
      </c>
      <c r="K466" s="206"/>
      <c r="L466" s="211"/>
      <c r="M466" s="212"/>
      <c r="N466" s="213"/>
      <c r="O466" s="213"/>
      <c r="P466" s="214">
        <f>SUM(P467:P481)</f>
        <v>0</v>
      </c>
      <c r="Q466" s="213"/>
      <c r="R466" s="214">
        <f>SUM(R467:R481)</f>
        <v>0</v>
      </c>
      <c r="S466" s="213"/>
      <c r="T466" s="215">
        <f>SUM(T467:T481)</f>
        <v>0.19326699999999999</v>
      </c>
      <c r="AR466" s="216" t="s">
        <v>142</v>
      </c>
      <c r="AT466" s="217" t="s">
        <v>72</v>
      </c>
      <c r="AU466" s="217" t="s">
        <v>81</v>
      </c>
      <c r="AY466" s="216" t="s">
        <v>134</v>
      </c>
      <c r="BK466" s="218">
        <f>SUM(BK467:BK481)</f>
        <v>0</v>
      </c>
    </row>
    <row r="467" s="1" customFormat="1" ht="16.5" customHeight="1">
      <c r="B467" s="46"/>
      <c r="C467" s="221" t="s">
        <v>1363</v>
      </c>
      <c r="D467" s="221" t="s">
        <v>137</v>
      </c>
      <c r="E467" s="222" t="s">
        <v>1364</v>
      </c>
      <c r="F467" s="223" t="s">
        <v>1365</v>
      </c>
      <c r="G467" s="224" t="s">
        <v>476</v>
      </c>
      <c r="H467" s="225">
        <v>51.899999999999999</v>
      </c>
      <c r="I467" s="226"/>
      <c r="J467" s="227">
        <f>ROUND(I467*H467,2)</f>
        <v>0</v>
      </c>
      <c r="K467" s="223" t="s">
        <v>160</v>
      </c>
      <c r="L467" s="72"/>
      <c r="M467" s="228" t="s">
        <v>21</v>
      </c>
      <c r="N467" s="229" t="s">
        <v>45</v>
      </c>
      <c r="O467" s="47"/>
      <c r="P467" s="230">
        <f>O467*H467</f>
        <v>0</v>
      </c>
      <c r="Q467" s="230">
        <v>0</v>
      </c>
      <c r="R467" s="230">
        <f>Q467*H467</f>
        <v>0</v>
      </c>
      <c r="S467" s="230">
        <v>0</v>
      </c>
      <c r="T467" s="231">
        <f>S467*H467</f>
        <v>0</v>
      </c>
      <c r="AR467" s="24" t="s">
        <v>146</v>
      </c>
      <c r="AT467" s="24" t="s">
        <v>137</v>
      </c>
      <c r="AU467" s="24" t="s">
        <v>142</v>
      </c>
      <c r="AY467" s="24" t="s">
        <v>134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24" t="s">
        <v>142</v>
      </c>
      <c r="BK467" s="232">
        <f>ROUND(I467*H467,2)</f>
        <v>0</v>
      </c>
      <c r="BL467" s="24" t="s">
        <v>146</v>
      </c>
      <c r="BM467" s="24" t="s">
        <v>1366</v>
      </c>
    </row>
    <row r="468" s="11" customFormat="1">
      <c r="B468" s="248"/>
      <c r="C468" s="249"/>
      <c r="D468" s="250" t="s">
        <v>502</v>
      </c>
      <c r="E468" s="259" t="s">
        <v>21</v>
      </c>
      <c r="F468" s="251" t="s">
        <v>1043</v>
      </c>
      <c r="G468" s="249"/>
      <c r="H468" s="252">
        <v>51.899999999999999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AT468" s="258" t="s">
        <v>502</v>
      </c>
      <c r="AU468" s="258" t="s">
        <v>142</v>
      </c>
      <c r="AV468" s="11" t="s">
        <v>142</v>
      </c>
      <c r="AW468" s="11" t="s">
        <v>36</v>
      </c>
      <c r="AX468" s="11" t="s">
        <v>73</v>
      </c>
      <c r="AY468" s="258" t="s">
        <v>134</v>
      </c>
    </row>
    <row r="469" s="12" customFormat="1">
      <c r="B469" s="260"/>
      <c r="C469" s="261"/>
      <c r="D469" s="250" t="s">
        <v>502</v>
      </c>
      <c r="E469" s="262" t="s">
        <v>21</v>
      </c>
      <c r="F469" s="263" t="s">
        <v>843</v>
      </c>
      <c r="G469" s="261"/>
      <c r="H469" s="264">
        <v>51.899999999999999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AT469" s="270" t="s">
        <v>502</v>
      </c>
      <c r="AU469" s="270" t="s">
        <v>142</v>
      </c>
      <c r="AV469" s="12" t="s">
        <v>516</v>
      </c>
      <c r="AW469" s="12" t="s">
        <v>36</v>
      </c>
      <c r="AX469" s="12" t="s">
        <v>81</v>
      </c>
      <c r="AY469" s="270" t="s">
        <v>134</v>
      </c>
    </row>
    <row r="470" s="1" customFormat="1" ht="16.5" customHeight="1">
      <c r="B470" s="46"/>
      <c r="C470" s="221" t="s">
        <v>1367</v>
      </c>
      <c r="D470" s="221" t="s">
        <v>137</v>
      </c>
      <c r="E470" s="222" t="s">
        <v>1368</v>
      </c>
      <c r="F470" s="223" t="s">
        <v>1369</v>
      </c>
      <c r="G470" s="224" t="s">
        <v>476</v>
      </c>
      <c r="H470" s="225">
        <v>69.099999999999994</v>
      </c>
      <c r="I470" s="226"/>
      <c r="J470" s="227">
        <f>ROUND(I470*H470,2)</f>
        <v>0</v>
      </c>
      <c r="K470" s="223" t="s">
        <v>160</v>
      </c>
      <c r="L470" s="72"/>
      <c r="M470" s="228" t="s">
        <v>21</v>
      </c>
      <c r="N470" s="229" t="s">
        <v>45</v>
      </c>
      <c r="O470" s="47"/>
      <c r="P470" s="230">
        <f>O470*H470</f>
        <v>0</v>
      </c>
      <c r="Q470" s="230">
        <v>0</v>
      </c>
      <c r="R470" s="230">
        <f>Q470*H470</f>
        <v>0</v>
      </c>
      <c r="S470" s="230">
        <v>0.0025000000000000001</v>
      </c>
      <c r="T470" s="231">
        <f>S470*H470</f>
        <v>0.17274999999999999</v>
      </c>
      <c r="AR470" s="24" t="s">
        <v>146</v>
      </c>
      <c r="AT470" s="24" t="s">
        <v>137</v>
      </c>
      <c r="AU470" s="24" t="s">
        <v>142</v>
      </c>
      <c r="AY470" s="24" t="s">
        <v>134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24" t="s">
        <v>142</v>
      </c>
      <c r="BK470" s="232">
        <f>ROUND(I470*H470,2)</f>
        <v>0</v>
      </c>
      <c r="BL470" s="24" t="s">
        <v>146</v>
      </c>
      <c r="BM470" s="24" t="s">
        <v>1370</v>
      </c>
    </row>
    <row r="471" s="11" customFormat="1">
      <c r="B471" s="248"/>
      <c r="C471" s="249"/>
      <c r="D471" s="250" t="s">
        <v>502</v>
      </c>
      <c r="E471" s="259" t="s">
        <v>21</v>
      </c>
      <c r="F471" s="251" t="s">
        <v>1371</v>
      </c>
      <c r="G471" s="249"/>
      <c r="H471" s="252">
        <v>69.099999999999994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502</v>
      </c>
      <c r="AU471" s="258" t="s">
        <v>142</v>
      </c>
      <c r="AV471" s="11" t="s">
        <v>142</v>
      </c>
      <c r="AW471" s="11" t="s">
        <v>36</v>
      </c>
      <c r="AX471" s="11" t="s">
        <v>73</v>
      </c>
      <c r="AY471" s="258" t="s">
        <v>134</v>
      </c>
    </row>
    <row r="472" s="12" customFormat="1">
      <c r="B472" s="260"/>
      <c r="C472" s="261"/>
      <c r="D472" s="250" t="s">
        <v>502</v>
      </c>
      <c r="E472" s="262" t="s">
        <v>21</v>
      </c>
      <c r="F472" s="263" t="s">
        <v>843</v>
      </c>
      <c r="G472" s="261"/>
      <c r="H472" s="264">
        <v>69.099999999999994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AT472" s="270" t="s">
        <v>502</v>
      </c>
      <c r="AU472" s="270" t="s">
        <v>142</v>
      </c>
      <c r="AV472" s="12" t="s">
        <v>516</v>
      </c>
      <c r="AW472" s="12" t="s">
        <v>36</v>
      </c>
      <c r="AX472" s="12" t="s">
        <v>81</v>
      </c>
      <c r="AY472" s="270" t="s">
        <v>134</v>
      </c>
    </row>
    <row r="473" s="1" customFormat="1" ht="16.5" customHeight="1">
      <c r="B473" s="46"/>
      <c r="C473" s="221" t="s">
        <v>1372</v>
      </c>
      <c r="D473" s="221" t="s">
        <v>137</v>
      </c>
      <c r="E473" s="222" t="s">
        <v>1373</v>
      </c>
      <c r="F473" s="223" t="s">
        <v>1374</v>
      </c>
      <c r="G473" s="224" t="s">
        <v>159</v>
      </c>
      <c r="H473" s="225">
        <v>68.390000000000001</v>
      </c>
      <c r="I473" s="226"/>
      <c r="J473" s="227">
        <f>ROUND(I473*H473,2)</f>
        <v>0</v>
      </c>
      <c r="K473" s="223" t="s">
        <v>160</v>
      </c>
      <c r="L473" s="72"/>
      <c r="M473" s="228" t="s">
        <v>21</v>
      </c>
      <c r="N473" s="229" t="s">
        <v>45</v>
      </c>
      <c r="O473" s="47"/>
      <c r="P473" s="230">
        <f>O473*H473</f>
        <v>0</v>
      </c>
      <c r="Q473" s="230">
        <v>0</v>
      </c>
      <c r="R473" s="230">
        <f>Q473*H473</f>
        <v>0</v>
      </c>
      <c r="S473" s="230">
        <v>0.00029999999999999997</v>
      </c>
      <c r="T473" s="231">
        <f>S473*H473</f>
        <v>0.020516999999999997</v>
      </c>
      <c r="AR473" s="24" t="s">
        <v>146</v>
      </c>
      <c r="AT473" s="24" t="s">
        <v>137</v>
      </c>
      <c r="AU473" s="24" t="s">
        <v>142</v>
      </c>
      <c r="AY473" s="24" t="s">
        <v>134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24" t="s">
        <v>142</v>
      </c>
      <c r="BK473" s="232">
        <f>ROUND(I473*H473,2)</f>
        <v>0</v>
      </c>
      <c r="BL473" s="24" t="s">
        <v>146</v>
      </c>
      <c r="BM473" s="24" t="s">
        <v>1375</v>
      </c>
    </row>
    <row r="474" s="11" customFormat="1">
      <c r="B474" s="248"/>
      <c r="C474" s="249"/>
      <c r="D474" s="250" t="s">
        <v>502</v>
      </c>
      <c r="E474" s="259" t="s">
        <v>21</v>
      </c>
      <c r="F474" s="251" t="s">
        <v>1376</v>
      </c>
      <c r="G474" s="249"/>
      <c r="H474" s="252">
        <v>7.9500000000000002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502</v>
      </c>
      <c r="AU474" s="258" t="s">
        <v>142</v>
      </c>
      <c r="AV474" s="11" t="s">
        <v>142</v>
      </c>
      <c r="AW474" s="11" t="s">
        <v>36</v>
      </c>
      <c r="AX474" s="11" t="s">
        <v>73</v>
      </c>
      <c r="AY474" s="258" t="s">
        <v>134</v>
      </c>
    </row>
    <row r="475" s="11" customFormat="1">
      <c r="B475" s="248"/>
      <c r="C475" s="249"/>
      <c r="D475" s="250" t="s">
        <v>502</v>
      </c>
      <c r="E475" s="259" t="s">
        <v>21</v>
      </c>
      <c r="F475" s="251" t="s">
        <v>1377</v>
      </c>
      <c r="G475" s="249"/>
      <c r="H475" s="252">
        <v>4.6600000000000001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502</v>
      </c>
      <c r="AU475" s="258" t="s">
        <v>142</v>
      </c>
      <c r="AV475" s="11" t="s">
        <v>142</v>
      </c>
      <c r="AW475" s="11" t="s">
        <v>36</v>
      </c>
      <c r="AX475" s="11" t="s">
        <v>73</v>
      </c>
      <c r="AY475" s="258" t="s">
        <v>134</v>
      </c>
    </row>
    <row r="476" s="11" customFormat="1">
      <c r="B476" s="248"/>
      <c r="C476" s="249"/>
      <c r="D476" s="250" t="s">
        <v>502</v>
      </c>
      <c r="E476" s="259" t="s">
        <v>21</v>
      </c>
      <c r="F476" s="251" t="s">
        <v>1378</v>
      </c>
      <c r="G476" s="249"/>
      <c r="H476" s="252">
        <v>18.32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AT476" s="258" t="s">
        <v>502</v>
      </c>
      <c r="AU476" s="258" t="s">
        <v>142</v>
      </c>
      <c r="AV476" s="11" t="s">
        <v>142</v>
      </c>
      <c r="AW476" s="11" t="s">
        <v>36</v>
      </c>
      <c r="AX476" s="11" t="s">
        <v>73</v>
      </c>
      <c r="AY476" s="258" t="s">
        <v>134</v>
      </c>
    </row>
    <row r="477" s="11" customFormat="1">
      <c r="B477" s="248"/>
      <c r="C477" s="249"/>
      <c r="D477" s="250" t="s">
        <v>502</v>
      </c>
      <c r="E477" s="259" t="s">
        <v>21</v>
      </c>
      <c r="F477" s="251" t="s">
        <v>1379</v>
      </c>
      <c r="G477" s="249"/>
      <c r="H477" s="252">
        <v>18.800000000000001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AT477" s="258" t="s">
        <v>502</v>
      </c>
      <c r="AU477" s="258" t="s">
        <v>142</v>
      </c>
      <c r="AV477" s="11" t="s">
        <v>142</v>
      </c>
      <c r="AW477" s="11" t="s">
        <v>36</v>
      </c>
      <c r="AX477" s="11" t="s">
        <v>73</v>
      </c>
      <c r="AY477" s="258" t="s">
        <v>134</v>
      </c>
    </row>
    <row r="478" s="11" customFormat="1">
      <c r="B478" s="248"/>
      <c r="C478" s="249"/>
      <c r="D478" s="250" t="s">
        <v>502</v>
      </c>
      <c r="E478" s="259" t="s">
        <v>21</v>
      </c>
      <c r="F478" s="251" t="s">
        <v>1380</v>
      </c>
      <c r="G478" s="249"/>
      <c r="H478" s="252">
        <v>10.619999999999999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AT478" s="258" t="s">
        <v>502</v>
      </c>
      <c r="AU478" s="258" t="s">
        <v>142</v>
      </c>
      <c r="AV478" s="11" t="s">
        <v>142</v>
      </c>
      <c r="AW478" s="11" t="s">
        <v>36</v>
      </c>
      <c r="AX478" s="11" t="s">
        <v>73</v>
      </c>
      <c r="AY478" s="258" t="s">
        <v>134</v>
      </c>
    </row>
    <row r="479" s="11" customFormat="1">
      <c r="B479" s="248"/>
      <c r="C479" s="249"/>
      <c r="D479" s="250" t="s">
        <v>502</v>
      </c>
      <c r="E479" s="259" t="s">
        <v>21</v>
      </c>
      <c r="F479" s="251" t="s">
        <v>1381</v>
      </c>
      <c r="G479" s="249"/>
      <c r="H479" s="252">
        <v>4.2599999999999998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502</v>
      </c>
      <c r="AU479" s="258" t="s">
        <v>142</v>
      </c>
      <c r="AV479" s="11" t="s">
        <v>142</v>
      </c>
      <c r="AW479" s="11" t="s">
        <v>36</v>
      </c>
      <c r="AX479" s="11" t="s">
        <v>73</v>
      </c>
      <c r="AY479" s="258" t="s">
        <v>134</v>
      </c>
    </row>
    <row r="480" s="11" customFormat="1">
      <c r="B480" s="248"/>
      <c r="C480" s="249"/>
      <c r="D480" s="250" t="s">
        <v>502</v>
      </c>
      <c r="E480" s="259" t="s">
        <v>21</v>
      </c>
      <c r="F480" s="251" t="s">
        <v>1382</v>
      </c>
      <c r="G480" s="249"/>
      <c r="H480" s="252">
        <v>3.7799999999999998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502</v>
      </c>
      <c r="AU480" s="258" t="s">
        <v>142</v>
      </c>
      <c r="AV480" s="11" t="s">
        <v>142</v>
      </c>
      <c r="AW480" s="11" t="s">
        <v>36</v>
      </c>
      <c r="AX480" s="11" t="s">
        <v>73</v>
      </c>
      <c r="AY480" s="258" t="s">
        <v>134</v>
      </c>
    </row>
    <row r="481" s="12" customFormat="1">
      <c r="B481" s="260"/>
      <c r="C481" s="261"/>
      <c r="D481" s="250" t="s">
        <v>502</v>
      </c>
      <c r="E481" s="262" t="s">
        <v>21</v>
      </c>
      <c r="F481" s="263" t="s">
        <v>843</v>
      </c>
      <c r="G481" s="261"/>
      <c r="H481" s="264">
        <v>68.390000000000001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AT481" s="270" t="s">
        <v>502</v>
      </c>
      <c r="AU481" s="270" t="s">
        <v>142</v>
      </c>
      <c r="AV481" s="12" t="s">
        <v>516</v>
      </c>
      <c r="AW481" s="12" t="s">
        <v>36</v>
      </c>
      <c r="AX481" s="12" t="s">
        <v>81</v>
      </c>
      <c r="AY481" s="270" t="s">
        <v>134</v>
      </c>
    </row>
    <row r="482" s="10" customFormat="1" ht="29.88" customHeight="1">
      <c r="B482" s="205"/>
      <c r="C482" s="206"/>
      <c r="D482" s="207" t="s">
        <v>72</v>
      </c>
      <c r="E482" s="219" t="s">
        <v>1383</v>
      </c>
      <c r="F482" s="219" t="s">
        <v>1384</v>
      </c>
      <c r="G482" s="206"/>
      <c r="H482" s="206"/>
      <c r="I482" s="209"/>
      <c r="J482" s="220">
        <f>BK482</f>
        <v>0</v>
      </c>
      <c r="K482" s="206"/>
      <c r="L482" s="211"/>
      <c r="M482" s="212"/>
      <c r="N482" s="213"/>
      <c r="O482" s="213"/>
      <c r="P482" s="214">
        <f>SUM(P483:P510)</f>
        <v>0</v>
      </c>
      <c r="Q482" s="213"/>
      <c r="R482" s="214">
        <f>SUM(R483:R510)</f>
        <v>0.48602199999999995</v>
      </c>
      <c r="S482" s="213"/>
      <c r="T482" s="215">
        <f>SUM(T483:T510)</f>
        <v>0.83873220000000004</v>
      </c>
      <c r="AR482" s="216" t="s">
        <v>142</v>
      </c>
      <c r="AT482" s="217" t="s">
        <v>72</v>
      </c>
      <c r="AU482" s="217" t="s">
        <v>81</v>
      </c>
      <c r="AY482" s="216" t="s">
        <v>134</v>
      </c>
      <c r="BK482" s="218">
        <f>SUM(BK483:BK510)</f>
        <v>0</v>
      </c>
    </row>
    <row r="483" s="1" customFormat="1" ht="16.5" customHeight="1">
      <c r="B483" s="46"/>
      <c r="C483" s="221" t="s">
        <v>1385</v>
      </c>
      <c r="D483" s="221" t="s">
        <v>137</v>
      </c>
      <c r="E483" s="222" t="s">
        <v>1386</v>
      </c>
      <c r="F483" s="223" t="s">
        <v>1387</v>
      </c>
      <c r="G483" s="224" t="s">
        <v>476</v>
      </c>
      <c r="H483" s="225">
        <v>15.222</v>
      </c>
      <c r="I483" s="226"/>
      <c r="J483" s="227">
        <f>ROUND(I483*H483,2)</f>
        <v>0</v>
      </c>
      <c r="K483" s="223" t="s">
        <v>160</v>
      </c>
      <c r="L483" s="72"/>
      <c r="M483" s="228" t="s">
        <v>21</v>
      </c>
      <c r="N483" s="229" t="s">
        <v>45</v>
      </c>
      <c r="O483" s="47"/>
      <c r="P483" s="230">
        <f>O483*H483</f>
        <v>0</v>
      </c>
      <c r="Q483" s="230">
        <v>0</v>
      </c>
      <c r="R483" s="230">
        <f>Q483*H483</f>
        <v>0</v>
      </c>
      <c r="S483" s="230">
        <v>0.055100000000000003</v>
      </c>
      <c r="T483" s="231">
        <f>S483*H483</f>
        <v>0.83873220000000004</v>
      </c>
      <c r="AR483" s="24" t="s">
        <v>146</v>
      </c>
      <c r="AT483" s="24" t="s">
        <v>137</v>
      </c>
      <c r="AU483" s="24" t="s">
        <v>142</v>
      </c>
      <c r="AY483" s="24" t="s">
        <v>134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24" t="s">
        <v>142</v>
      </c>
      <c r="BK483" s="232">
        <f>ROUND(I483*H483,2)</f>
        <v>0</v>
      </c>
      <c r="BL483" s="24" t="s">
        <v>146</v>
      </c>
      <c r="BM483" s="24" t="s">
        <v>1388</v>
      </c>
    </row>
    <row r="484" s="11" customFormat="1">
      <c r="B484" s="248"/>
      <c r="C484" s="249"/>
      <c r="D484" s="250" t="s">
        <v>502</v>
      </c>
      <c r="E484" s="259" t="s">
        <v>21</v>
      </c>
      <c r="F484" s="251" t="s">
        <v>1389</v>
      </c>
      <c r="G484" s="249"/>
      <c r="H484" s="252">
        <v>15.222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AT484" s="258" t="s">
        <v>502</v>
      </c>
      <c r="AU484" s="258" t="s">
        <v>142</v>
      </c>
      <c r="AV484" s="11" t="s">
        <v>142</v>
      </c>
      <c r="AW484" s="11" t="s">
        <v>36</v>
      </c>
      <c r="AX484" s="11" t="s">
        <v>73</v>
      </c>
      <c r="AY484" s="258" t="s">
        <v>134</v>
      </c>
    </row>
    <row r="485" s="12" customFormat="1">
      <c r="B485" s="260"/>
      <c r="C485" s="261"/>
      <c r="D485" s="250" t="s">
        <v>502</v>
      </c>
      <c r="E485" s="262" t="s">
        <v>21</v>
      </c>
      <c r="F485" s="263" t="s">
        <v>843</v>
      </c>
      <c r="G485" s="261"/>
      <c r="H485" s="264">
        <v>15.222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AT485" s="270" t="s">
        <v>502</v>
      </c>
      <c r="AU485" s="270" t="s">
        <v>142</v>
      </c>
      <c r="AV485" s="12" t="s">
        <v>516</v>
      </c>
      <c r="AW485" s="12" t="s">
        <v>36</v>
      </c>
      <c r="AX485" s="12" t="s">
        <v>81</v>
      </c>
      <c r="AY485" s="270" t="s">
        <v>134</v>
      </c>
    </row>
    <row r="486" s="1" customFormat="1" ht="25.5" customHeight="1">
      <c r="B486" s="46"/>
      <c r="C486" s="221" t="s">
        <v>1390</v>
      </c>
      <c r="D486" s="221" t="s">
        <v>137</v>
      </c>
      <c r="E486" s="222" t="s">
        <v>1391</v>
      </c>
      <c r="F486" s="223" t="s">
        <v>1392</v>
      </c>
      <c r="G486" s="224" t="s">
        <v>476</v>
      </c>
      <c r="H486" s="225">
        <v>25.699999999999999</v>
      </c>
      <c r="I486" s="226"/>
      <c r="J486" s="227">
        <f>ROUND(I486*H486,2)</f>
        <v>0</v>
      </c>
      <c r="K486" s="223" t="s">
        <v>160</v>
      </c>
      <c r="L486" s="72"/>
      <c r="M486" s="228" t="s">
        <v>21</v>
      </c>
      <c r="N486" s="229" t="s">
        <v>45</v>
      </c>
      <c r="O486" s="47"/>
      <c r="P486" s="230">
        <f>O486*H486</f>
        <v>0</v>
      </c>
      <c r="Q486" s="230">
        <v>0.0028999999999999998</v>
      </c>
      <c r="R486" s="230">
        <f>Q486*H486</f>
        <v>0.074529999999999999</v>
      </c>
      <c r="S486" s="230">
        <v>0</v>
      </c>
      <c r="T486" s="231">
        <f>S486*H486</f>
        <v>0</v>
      </c>
      <c r="AR486" s="24" t="s">
        <v>146</v>
      </c>
      <c r="AT486" s="24" t="s">
        <v>137</v>
      </c>
      <c r="AU486" s="24" t="s">
        <v>142</v>
      </c>
      <c r="AY486" s="24" t="s">
        <v>134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24" t="s">
        <v>142</v>
      </c>
      <c r="BK486" s="232">
        <f>ROUND(I486*H486,2)</f>
        <v>0</v>
      </c>
      <c r="BL486" s="24" t="s">
        <v>146</v>
      </c>
      <c r="BM486" s="24" t="s">
        <v>1393</v>
      </c>
    </row>
    <row r="487" s="11" customFormat="1">
      <c r="B487" s="248"/>
      <c r="C487" s="249"/>
      <c r="D487" s="250" t="s">
        <v>502</v>
      </c>
      <c r="E487" s="259" t="s">
        <v>21</v>
      </c>
      <c r="F487" s="251" t="s">
        <v>1394</v>
      </c>
      <c r="G487" s="249"/>
      <c r="H487" s="252">
        <v>10.32</v>
      </c>
      <c r="I487" s="253"/>
      <c r="J487" s="249"/>
      <c r="K487" s="249"/>
      <c r="L487" s="254"/>
      <c r="M487" s="255"/>
      <c r="N487" s="256"/>
      <c r="O487" s="256"/>
      <c r="P487" s="256"/>
      <c r="Q487" s="256"/>
      <c r="R487" s="256"/>
      <c r="S487" s="256"/>
      <c r="T487" s="257"/>
      <c r="AT487" s="258" t="s">
        <v>502</v>
      </c>
      <c r="AU487" s="258" t="s">
        <v>142</v>
      </c>
      <c r="AV487" s="11" t="s">
        <v>142</v>
      </c>
      <c r="AW487" s="11" t="s">
        <v>36</v>
      </c>
      <c r="AX487" s="11" t="s">
        <v>73</v>
      </c>
      <c r="AY487" s="258" t="s">
        <v>134</v>
      </c>
    </row>
    <row r="488" s="11" customFormat="1">
      <c r="B488" s="248"/>
      <c r="C488" s="249"/>
      <c r="D488" s="250" t="s">
        <v>502</v>
      </c>
      <c r="E488" s="259" t="s">
        <v>21</v>
      </c>
      <c r="F488" s="251" t="s">
        <v>1395</v>
      </c>
      <c r="G488" s="249"/>
      <c r="H488" s="252">
        <v>15.380000000000001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AT488" s="258" t="s">
        <v>502</v>
      </c>
      <c r="AU488" s="258" t="s">
        <v>142</v>
      </c>
      <c r="AV488" s="11" t="s">
        <v>142</v>
      </c>
      <c r="AW488" s="11" t="s">
        <v>36</v>
      </c>
      <c r="AX488" s="11" t="s">
        <v>73</v>
      </c>
      <c r="AY488" s="258" t="s">
        <v>134</v>
      </c>
    </row>
    <row r="489" s="12" customFormat="1">
      <c r="B489" s="260"/>
      <c r="C489" s="261"/>
      <c r="D489" s="250" t="s">
        <v>502</v>
      </c>
      <c r="E489" s="262" t="s">
        <v>21</v>
      </c>
      <c r="F489" s="263" t="s">
        <v>843</v>
      </c>
      <c r="G489" s="261"/>
      <c r="H489" s="264">
        <v>25.699999999999999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AT489" s="270" t="s">
        <v>502</v>
      </c>
      <c r="AU489" s="270" t="s">
        <v>142</v>
      </c>
      <c r="AV489" s="12" t="s">
        <v>516</v>
      </c>
      <c r="AW489" s="12" t="s">
        <v>36</v>
      </c>
      <c r="AX489" s="12" t="s">
        <v>81</v>
      </c>
      <c r="AY489" s="270" t="s">
        <v>134</v>
      </c>
    </row>
    <row r="490" s="1" customFormat="1" ht="16.5" customHeight="1">
      <c r="B490" s="46"/>
      <c r="C490" s="233" t="s">
        <v>1396</v>
      </c>
      <c r="D490" s="233" t="s">
        <v>167</v>
      </c>
      <c r="E490" s="234" t="s">
        <v>1397</v>
      </c>
      <c r="F490" s="235" t="s">
        <v>1398</v>
      </c>
      <c r="G490" s="236" t="s">
        <v>476</v>
      </c>
      <c r="H490" s="237">
        <v>28.27</v>
      </c>
      <c r="I490" s="238"/>
      <c r="J490" s="239">
        <f>ROUND(I490*H490,2)</f>
        <v>0</v>
      </c>
      <c r="K490" s="235" t="s">
        <v>160</v>
      </c>
      <c r="L490" s="240"/>
      <c r="M490" s="241" t="s">
        <v>21</v>
      </c>
      <c r="N490" s="242" t="s">
        <v>45</v>
      </c>
      <c r="O490" s="47"/>
      <c r="P490" s="230">
        <f>O490*H490</f>
        <v>0</v>
      </c>
      <c r="Q490" s="230">
        <v>0.0118</v>
      </c>
      <c r="R490" s="230">
        <f>Q490*H490</f>
        <v>0.33358599999999999</v>
      </c>
      <c r="S490" s="230">
        <v>0</v>
      </c>
      <c r="T490" s="231">
        <f>S490*H490</f>
        <v>0</v>
      </c>
      <c r="AR490" s="24" t="s">
        <v>171</v>
      </c>
      <c r="AT490" s="24" t="s">
        <v>167</v>
      </c>
      <c r="AU490" s="24" t="s">
        <v>142</v>
      </c>
      <c r="AY490" s="24" t="s">
        <v>134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24" t="s">
        <v>142</v>
      </c>
      <c r="BK490" s="232">
        <f>ROUND(I490*H490,2)</f>
        <v>0</v>
      </c>
      <c r="BL490" s="24" t="s">
        <v>146</v>
      </c>
      <c r="BM490" s="24" t="s">
        <v>1399</v>
      </c>
    </row>
    <row r="491" s="11" customFormat="1">
      <c r="B491" s="248"/>
      <c r="C491" s="249"/>
      <c r="D491" s="250" t="s">
        <v>502</v>
      </c>
      <c r="E491" s="249"/>
      <c r="F491" s="251" t="s">
        <v>1400</v>
      </c>
      <c r="G491" s="249"/>
      <c r="H491" s="252">
        <v>28.27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AT491" s="258" t="s">
        <v>502</v>
      </c>
      <c r="AU491" s="258" t="s">
        <v>142</v>
      </c>
      <c r="AV491" s="11" t="s">
        <v>142</v>
      </c>
      <c r="AW491" s="11" t="s">
        <v>6</v>
      </c>
      <c r="AX491" s="11" t="s">
        <v>81</v>
      </c>
      <c r="AY491" s="258" t="s">
        <v>134</v>
      </c>
    </row>
    <row r="492" s="1" customFormat="1" ht="25.5" customHeight="1">
      <c r="B492" s="46"/>
      <c r="C492" s="221" t="s">
        <v>1401</v>
      </c>
      <c r="D492" s="221" t="s">
        <v>137</v>
      </c>
      <c r="E492" s="222" t="s">
        <v>1402</v>
      </c>
      <c r="F492" s="223" t="s">
        <v>1403</v>
      </c>
      <c r="G492" s="224" t="s">
        <v>476</v>
      </c>
      <c r="H492" s="225">
        <v>2.7999999999999998</v>
      </c>
      <c r="I492" s="226"/>
      <c r="J492" s="227">
        <f>ROUND(I492*H492,2)</f>
        <v>0</v>
      </c>
      <c r="K492" s="223" t="s">
        <v>160</v>
      </c>
      <c r="L492" s="72"/>
      <c r="M492" s="228" t="s">
        <v>21</v>
      </c>
      <c r="N492" s="229" t="s">
        <v>45</v>
      </c>
      <c r="O492" s="47"/>
      <c r="P492" s="230">
        <f>O492*H492</f>
        <v>0</v>
      </c>
      <c r="Q492" s="230">
        <v>0.0030000000000000001</v>
      </c>
      <c r="R492" s="230">
        <f>Q492*H492</f>
        <v>0.0083999999999999995</v>
      </c>
      <c r="S492" s="230">
        <v>0</v>
      </c>
      <c r="T492" s="231">
        <f>S492*H492</f>
        <v>0</v>
      </c>
      <c r="AR492" s="24" t="s">
        <v>146</v>
      </c>
      <c r="AT492" s="24" t="s">
        <v>137</v>
      </c>
      <c r="AU492" s="24" t="s">
        <v>142</v>
      </c>
      <c r="AY492" s="24" t="s">
        <v>134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24" t="s">
        <v>142</v>
      </c>
      <c r="BK492" s="232">
        <f>ROUND(I492*H492,2)</f>
        <v>0</v>
      </c>
      <c r="BL492" s="24" t="s">
        <v>146</v>
      </c>
      <c r="BM492" s="24" t="s">
        <v>1404</v>
      </c>
    </row>
    <row r="493" s="11" customFormat="1">
      <c r="B493" s="248"/>
      <c r="C493" s="249"/>
      <c r="D493" s="250" t="s">
        <v>502</v>
      </c>
      <c r="E493" s="259" t="s">
        <v>21</v>
      </c>
      <c r="F493" s="251" t="s">
        <v>1405</v>
      </c>
      <c r="G493" s="249"/>
      <c r="H493" s="252">
        <v>2.7999999999999998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AT493" s="258" t="s">
        <v>502</v>
      </c>
      <c r="AU493" s="258" t="s">
        <v>142</v>
      </c>
      <c r="AV493" s="11" t="s">
        <v>142</v>
      </c>
      <c r="AW493" s="11" t="s">
        <v>36</v>
      </c>
      <c r="AX493" s="11" t="s">
        <v>73</v>
      </c>
      <c r="AY493" s="258" t="s">
        <v>134</v>
      </c>
    </row>
    <row r="494" s="14" customFormat="1">
      <c r="B494" s="282"/>
      <c r="C494" s="283"/>
      <c r="D494" s="250" t="s">
        <v>502</v>
      </c>
      <c r="E494" s="284" t="s">
        <v>21</v>
      </c>
      <c r="F494" s="285" t="s">
        <v>1406</v>
      </c>
      <c r="G494" s="283"/>
      <c r="H494" s="284" t="s">
        <v>21</v>
      </c>
      <c r="I494" s="286"/>
      <c r="J494" s="283"/>
      <c r="K494" s="283"/>
      <c r="L494" s="287"/>
      <c r="M494" s="288"/>
      <c r="N494" s="289"/>
      <c r="O494" s="289"/>
      <c r="P494" s="289"/>
      <c r="Q494" s="289"/>
      <c r="R494" s="289"/>
      <c r="S494" s="289"/>
      <c r="T494" s="290"/>
      <c r="AT494" s="291" t="s">
        <v>502</v>
      </c>
      <c r="AU494" s="291" t="s">
        <v>142</v>
      </c>
      <c r="AV494" s="14" t="s">
        <v>81</v>
      </c>
      <c r="AW494" s="14" t="s">
        <v>36</v>
      </c>
      <c r="AX494" s="14" t="s">
        <v>73</v>
      </c>
      <c r="AY494" s="291" t="s">
        <v>134</v>
      </c>
    </row>
    <row r="495" s="12" customFormat="1">
      <c r="B495" s="260"/>
      <c r="C495" s="261"/>
      <c r="D495" s="250" t="s">
        <v>502</v>
      </c>
      <c r="E495" s="262" t="s">
        <v>21</v>
      </c>
      <c r="F495" s="263" t="s">
        <v>843</v>
      </c>
      <c r="G495" s="261"/>
      <c r="H495" s="264">
        <v>2.7999999999999998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AT495" s="270" t="s">
        <v>502</v>
      </c>
      <c r="AU495" s="270" t="s">
        <v>142</v>
      </c>
      <c r="AV495" s="12" t="s">
        <v>516</v>
      </c>
      <c r="AW495" s="12" t="s">
        <v>36</v>
      </c>
      <c r="AX495" s="12" t="s">
        <v>81</v>
      </c>
      <c r="AY495" s="270" t="s">
        <v>134</v>
      </c>
    </row>
    <row r="496" s="1" customFormat="1" ht="16.5" customHeight="1">
      <c r="B496" s="46"/>
      <c r="C496" s="233" t="s">
        <v>1407</v>
      </c>
      <c r="D496" s="233" t="s">
        <v>167</v>
      </c>
      <c r="E496" s="234" t="s">
        <v>1408</v>
      </c>
      <c r="F496" s="235" t="s">
        <v>1409</v>
      </c>
      <c r="G496" s="236" t="s">
        <v>476</v>
      </c>
      <c r="H496" s="237">
        <v>3.0800000000000001</v>
      </c>
      <c r="I496" s="238"/>
      <c r="J496" s="239">
        <f>ROUND(I496*H496,2)</f>
        <v>0</v>
      </c>
      <c r="K496" s="235" t="s">
        <v>21</v>
      </c>
      <c r="L496" s="240"/>
      <c r="M496" s="241" t="s">
        <v>21</v>
      </c>
      <c r="N496" s="242" t="s">
        <v>45</v>
      </c>
      <c r="O496" s="47"/>
      <c r="P496" s="230">
        <f>O496*H496</f>
        <v>0</v>
      </c>
      <c r="Q496" s="230">
        <v>0.019199999999999998</v>
      </c>
      <c r="R496" s="230">
        <f>Q496*H496</f>
        <v>0.059135999999999994</v>
      </c>
      <c r="S496" s="230">
        <v>0</v>
      </c>
      <c r="T496" s="231">
        <f>S496*H496</f>
        <v>0</v>
      </c>
      <c r="AR496" s="24" t="s">
        <v>171</v>
      </c>
      <c r="AT496" s="24" t="s">
        <v>167</v>
      </c>
      <c r="AU496" s="24" t="s">
        <v>142</v>
      </c>
      <c r="AY496" s="24" t="s">
        <v>134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24" t="s">
        <v>142</v>
      </c>
      <c r="BK496" s="232">
        <f>ROUND(I496*H496,2)</f>
        <v>0</v>
      </c>
      <c r="BL496" s="24" t="s">
        <v>146</v>
      </c>
      <c r="BM496" s="24" t="s">
        <v>1410</v>
      </c>
    </row>
    <row r="497" s="11" customFormat="1">
      <c r="B497" s="248"/>
      <c r="C497" s="249"/>
      <c r="D497" s="250" t="s">
        <v>502</v>
      </c>
      <c r="E497" s="249"/>
      <c r="F497" s="251" t="s">
        <v>1411</v>
      </c>
      <c r="G497" s="249"/>
      <c r="H497" s="252">
        <v>3.0800000000000001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AT497" s="258" t="s">
        <v>502</v>
      </c>
      <c r="AU497" s="258" t="s">
        <v>142</v>
      </c>
      <c r="AV497" s="11" t="s">
        <v>142</v>
      </c>
      <c r="AW497" s="11" t="s">
        <v>6</v>
      </c>
      <c r="AX497" s="11" t="s">
        <v>81</v>
      </c>
      <c r="AY497" s="258" t="s">
        <v>134</v>
      </c>
    </row>
    <row r="498" s="1" customFormat="1" ht="16.5" customHeight="1">
      <c r="B498" s="46"/>
      <c r="C498" s="221" t="s">
        <v>1412</v>
      </c>
      <c r="D498" s="221" t="s">
        <v>137</v>
      </c>
      <c r="E498" s="222" t="s">
        <v>1413</v>
      </c>
      <c r="F498" s="223" t="s">
        <v>1414</v>
      </c>
      <c r="G498" s="224" t="s">
        <v>189</v>
      </c>
      <c r="H498" s="225">
        <v>1</v>
      </c>
      <c r="I498" s="226"/>
      <c r="J498" s="227">
        <f>ROUND(I498*H498,2)</f>
        <v>0</v>
      </c>
      <c r="K498" s="223" t="s">
        <v>160</v>
      </c>
      <c r="L498" s="72"/>
      <c r="M498" s="228" t="s">
        <v>21</v>
      </c>
      <c r="N498" s="229" t="s">
        <v>45</v>
      </c>
      <c r="O498" s="47"/>
      <c r="P498" s="230">
        <f>O498*H498</f>
        <v>0</v>
      </c>
      <c r="Q498" s="230">
        <v>0</v>
      </c>
      <c r="R498" s="230">
        <f>Q498*H498</f>
        <v>0</v>
      </c>
      <c r="S498" s="230">
        <v>0</v>
      </c>
      <c r="T498" s="231">
        <f>S498*H498</f>
        <v>0</v>
      </c>
      <c r="AR498" s="24" t="s">
        <v>146</v>
      </c>
      <c r="AT498" s="24" t="s">
        <v>137</v>
      </c>
      <c r="AU498" s="24" t="s">
        <v>142</v>
      </c>
      <c r="AY498" s="24" t="s">
        <v>134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24" t="s">
        <v>142</v>
      </c>
      <c r="BK498" s="232">
        <f>ROUND(I498*H498,2)</f>
        <v>0</v>
      </c>
      <c r="BL498" s="24" t="s">
        <v>146</v>
      </c>
      <c r="BM498" s="24" t="s">
        <v>1415</v>
      </c>
    </row>
    <row r="499" s="11" customFormat="1">
      <c r="B499" s="248"/>
      <c r="C499" s="249"/>
      <c r="D499" s="250" t="s">
        <v>502</v>
      </c>
      <c r="E499" s="259" t="s">
        <v>21</v>
      </c>
      <c r="F499" s="251" t="s">
        <v>81</v>
      </c>
      <c r="G499" s="249"/>
      <c r="H499" s="252">
        <v>1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AT499" s="258" t="s">
        <v>502</v>
      </c>
      <c r="AU499" s="258" t="s">
        <v>142</v>
      </c>
      <c r="AV499" s="11" t="s">
        <v>142</v>
      </c>
      <c r="AW499" s="11" t="s">
        <v>36</v>
      </c>
      <c r="AX499" s="11" t="s">
        <v>73</v>
      </c>
      <c r="AY499" s="258" t="s">
        <v>134</v>
      </c>
    </row>
    <row r="500" s="12" customFormat="1">
      <c r="B500" s="260"/>
      <c r="C500" s="261"/>
      <c r="D500" s="250" t="s">
        <v>502</v>
      </c>
      <c r="E500" s="262" t="s">
        <v>21</v>
      </c>
      <c r="F500" s="263" t="s">
        <v>843</v>
      </c>
      <c r="G500" s="261"/>
      <c r="H500" s="264">
        <v>1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AT500" s="270" t="s">
        <v>502</v>
      </c>
      <c r="AU500" s="270" t="s">
        <v>142</v>
      </c>
      <c r="AV500" s="12" t="s">
        <v>516</v>
      </c>
      <c r="AW500" s="12" t="s">
        <v>36</v>
      </c>
      <c r="AX500" s="12" t="s">
        <v>81</v>
      </c>
      <c r="AY500" s="270" t="s">
        <v>134</v>
      </c>
    </row>
    <row r="501" s="1" customFormat="1" ht="16.5" customHeight="1">
      <c r="B501" s="46"/>
      <c r="C501" s="221" t="s">
        <v>1416</v>
      </c>
      <c r="D501" s="221" t="s">
        <v>137</v>
      </c>
      <c r="E501" s="222" t="s">
        <v>1417</v>
      </c>
      <c r="F501" s="223" t="s">
        <v>1418</v>
      </c>
      <c r="G501" s="224" t="s">
        <v>189</v>
      </c>
      <c r="H501" s="225">
        <v>1</v>
      </c>
      <c r="I501" s="226"/>
      <c r="J501" s="227">
        <f>ROUND(I501*H501,2)</f>
        <v>0</v>
      </c>
      <c r="K501" s="223" t="s">
        <v>21</v>
      </c>
      <c r="L501" s="72"/>
      <c r="M501" s="228" t="s">
        <v>21</v>
      </c>
      <c r="N501" s="229" t="s">
        <v>45</v>
      </c>
      <c r="O501" s="47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AR501" s="24" t="s">
        <v>146</v>
      </c>
      <c r="AT501" s="24" t="s">
        <v>137</v>
      </c>
      <c r="AU501" s="24" t="s">
        <v>142</v>
      </c>
      <c r="AY501" s="24" t="s">
        <v>134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24" t="s">
        <v>142</v>
      </c>
      <c r="BK501" s="232">
        <f>ROUND(I501*H501,2)</f>
        <v>0</v>
      </c>
      <c r="BL501" s="24" t="s">
        <v>146</v>
      </c>
      <c r="BM501" s="24" t="s">
        <v>1419</v>
      </c>
    </row>
    <row r="502" s="11" customFormat="1">
      <c r="B502" s="248"/>
      <c r="C502" s="249"/>
      <c r="D502" s="250" t="s">
        <v>502</v>
      </c>
      <c r="E502" s="259" t="s">
        <v>21</v>
      </c>
      <c r="F502" s="251" t="s">
        <v>81</v>
      </c>
      <c r="G502" s="249"/>
      <c r="H502" s="252">
        <v>1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AT502" s="258" t="s">
        <v>502</v>
      </c>
      <c r="AU502" s="258" t="s">
        <v>142</v>
      </c>
      <c r="AV502" s="11" t="s">
        <v>142</v>
      </c>
      <c r="AW502" s="11" t="s">
        <v>36</v>
      </c>
      <c r="AX502" s="11" t="s">
        <v>73</v>
      </c>
      <c r="AY502" s="258" t="s">
        <v>134</v>
      </c>
    </row>
    <row r="503" s="12" customFormat="1">
      <c r="B503" s="260"/>
      <c r="C503" s="261"/>
      <c r="D503" s="250" t="s">
        <v>502</v>
      </c>
      <c r="E503" s="262" t="s">
        <v>21</v>
      </c>
      <c r="F503" s="263" t="s">
        <v>843</v>
      </c>
      <c r="G503" s="261"/>
      <c r="H503" s="264">
        <v>1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AT503" s="270" t="s">
        <v>502</v>
      </c>
      <c r="AU503" s="270" t="s">
        <v>142</v>
      </c>
      <c r="AV503" s="12" t="s">
        <v>516</v>
      </c>
      <c r="AW503" s="12" t="s">
        <v>36</v>
      </c>
      <c r="AX503" s="12" t="s">
        <v>81</v>
      </c>
      <c r="AY503" s="270" t="s">
        <v>134</v>
      </c>
    </row>
    <row r="504" s="1" customFormat="1" ht="16.5" customHeight="1">
      <c r="B504" s="46"/>
      <c r="C504" s="221" t="s">
        <v>1420</v>
      </c>
      <c r="D504" s="221" t="s">
        <v>137</v>
      </c>
      <c r="E504" s="222" t="s">
        <v>1421</v>
      </c>
      <c r="F504" s="223" t="s">
        <v>1422</v>
      </c>
      <c r="G504" s="224" t="s">
        <v>159</v>
      </c>
      <c r="H504" s="225">
        <v>3.5</v>
      </c>
      <c r="I504" s="226"/>
      <c r="J504" s="227">
        <f>ROUND(I504*H504,2)</f>
        <v>0</v>
      </c>
      <c r="K504" s="223" t="s">
        <v>160</v>
      </c>
      <c r="L504" s="72"/>
      <c r="M504" s="228" t="s">
        <v>21</v>
      </c>
      <c r="N504" s="229" t="s">
        <v>45</v>
      </c>
      <c r="O504" s="47"/>
      <c r="P504" s="230">
        <f>O504*H504</f>
        <v>0</v>
      </c>
      <c r="Q504" s="230">
        <v>0.00031</v>
      </c>
      <c r="R504" s="230">
        <f>Q504*H504</f>
        <v>0.001085</v>
      </c>
      <c r="S504" s="230">
        <v>0</v>
      </c>
      <c r="T504" s="231">
        <f>S504*H504</f>
        <v>0</v>
      </c>
      <c r="AR504" s="24" t="s">
        <v>146</v>
      </c>
      <c r="AT504" s="24" t="s">
        <v>137</v>
      </c>
      <c r="AU504" s="24" t="s">
        <v>142</v>
      </c>
      <c r="AY504" s="24" t="s">
        <v>134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24" t="s">
        <v>142</v>
      </c>
      <c r="BK504" s="232">
        <f>ROUND(I504*H504,2)</f>
        <v>0</v>
      </c>
      <c r="BL504" s="24" t="s">
        <v>146</v>
      </c>
      <c r="BM504" s="24" t="s">
        <v>1423</v>
      </c>
    </row>
    <row r="505" s="11" customFormat="1">
      <c r="B505" s="248"/>
      <c r="C505" s="249"/>
      <c r="D505" s="250" t="s">
        <v>502</v>
      </c>
      <c r="E505" s="259" t="s">
        <v>21</v>
      </c>
      <c r="F505" s="251" t="s">
        <v>1424</v>
      </c>
      <c r="G505" s="249"/>
      <c r="H505" s="252">
        <v>3.5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AT505" s="258" t="s">
        <v>502</v>
      </c>
      <c r="AU505" s="258" t="s">
        <v>142</v>
      </c>
      <c r="AV505" s="11" t="s">
        <v>142</v>
      </c>
      <c r="AW505" s="11" t="s">
        <v>36</v>
      </c>
      <c r="AX505" s="11" t="s">
        <v>73</v>
      </c>
      <c r="AY505" s="258" t="s">
        <v>134</v>
      </c>
    </row>
    <row r="506" s="12" customFormat="1">
      <c r="B506" s="260"/>
      <c r="C506" s="261"/>
      <c r="D506" s="250" t="s">
        <v>502</v>
      </c>
      <c r="E506" s="262" t="s">
        <v>21</v>
      </c>
      <c r="F506" s="263" t="s">
        <v>843</v>
      </c>
      <c r="G506" s="261"/>
      <c r="H506" s="264">
        <v>3.5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AT506" s="270" t="s">
        <v>502</v>
      </c>
      <c r="AU506" s="270" t="s">
        <v>142</v>
      </c>
      <c r="AV506" s="12" t="s">
        <v>516</v>
      </c>
      <c r="AW506" s="12" t="s">
        <v>36</v>
      </c>
      <c r="AX506" s="12" t="s">
        <v>81</v>
      </c>
      <c r="AY506" s="270" t="s">
        <v>134</v>
      </c>
    </row>
    <row r="507" s="1" customFormat="1" ht="16.5" customHeight="1">
      <c r="B507" s="46"/>
      <c r="C507" s="221" t="s">
        <v>1425</v>
      </c>
      <c r="D507" s="221" t="s">
        <v>137</v>
      </c>
      <c r="E507" s="222" t="s">
        <v>1426</v>
      </c>
      <c r="F507" s="223" t="s">
        <v>1427</v>
      </c>
      <c r="G507" s="224" t="s">
        <v>476</v>
      </c>
      <c r="H507" s="225">
        <v>30.949999999999999</v>
      </c>
      <c r="I507" s="226"/>
      <c r="J507" s="227">
        <f>ROUND(I507*H507,2)</f>
        <v>0</v>
      </c>
      <c r="K507" s="223" t="s">
        <v>160</v>
      </c>
      <c r="L507" s="72"/>
      <c r="M507" s="228" t="s">
        <v>21</v>
      </c>
      <c r="N507" s="229" t="s">
        <v>45</v>
      </c>
      <c r="O507" s="47"/>
      <c r="P507" s="230">
        <f>O507*H507</f>
        <v>0</v>
      </c>
      <c r="Q507" s="230">
        <v>0.00029999999999999997</v>
      </c>
      <c r="R507" s="230">
        <f>Q507*H507</f>
        <v>0.0092849999999999981</v>
      </c>
      <c r="S507" s="230">
        <v>0</v>
      </c>
      <c r="T507" s="231">
        <f>S507*H507</f>
        <v>0</v>
      </c>
      <c r="AR507" s="24" t="s">
        <v>146</v>
      </c>
      <c r="AT507" s="24" t="s">
        <v>137</v>
      </c>
      <c r="AU507" s="24" t="s">
        <v>142</v>
      </c>
      <c r="AY507" s="24" t="s">
        <v>134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24" t="s">
        <v>142</v>
      </c>
      <c r="BK507" s="232">
        <f>ROUND(I507*H507,2)</f>
        <v>0</v>
      </c>
      <c r="BL507" s="24" t="s">
        <v>146</v>
      </c>
      <c r="BM507" s="24" t="s">
        <v>1428</v>
      </c>
    </row>
    <row r="508" s="11" customFormat="1">
      <c r="B508" s="248"/>
      <c r="C508" s="249"/>
      <c r="D508" s="250" t="s">
        <v>502</v>
      </c>
      <c r="E508" s="259" t="s">
        <v>21</v>
      </c>
      <c r="F508" s="251" t="s">
        <v>1429</v>
      </c>
      <c r="G508" s="249"/>
      <c r="H508" s="252">
        <v>30.949999999999999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AT508" s="258" t="s">
        <v>502</v>
      </c>
      <c r="AU508" s="258" t="s">
        <v>142</v>
      </c>
      <c r="AV508" s="11" t="s">
        <v>142</v>
      </c>
      <c r="AW508" s="11" t="s">
        <v>36</v>
      </c>
      <c r="AX508" s="11" t="s">
        <v>73</v>
      </c>
      <c r="AY508" s="258" t="s">
        <v>134</v>
      </c>
    </row>
    <row r="509" s="12" customFormat="1">
      <c r="B509" s="260"/>
      <c r="C509" s="261"/>
      <c r="D509" s="250" t="s">
        <v>502</v>
      </c>
      <c r="E509" s="262" t="s">
        <v>21</v>
      </c>
      <c r="F509" s="263" t="s">
        <v>843</v>
      </c>
      <c r="G509" s="261"/>
      <c r="H509" s="264">
        <v>30.949999999999999</v>
      </c>
      <c r="I509" s="265"/>
      <c r="J509" s="261"/>
      <c r="K509" s="261"/>
      <c r="L509" s="266"/>
      <c r="M509" s="267"/>
      <c r="N509" s="268"/>
      <c r="O509" s="268"/>
      <c r="P509" s="268"/>
      <c r="Q509" s="268"/>
      <c r="R509" s="268"/>
      <c r="S509" s="268"/>
      <c r="T509" s="269"/>
      <c r="AT509" s="270" t="s">
        <v>502</v>
      </c>
      <c r="AU509" s="270" t="s">
        <v>142</v>
      </c>
      <c r="AV509" s="12" t="s">
        <v>516</v>
      </c>
      <c r="AW509" s="12" t="s">
        <v>36</v>
      </c>
      <c r="AX509" s="12" t="s">
        <v>81</v>
      </c>
      <c r="AY509" s="270" t="s">
        <v>134</v>
      </c>
    </row>
    <row r="510" s="1" customFormat="1" ht="38.25" customHeight="1">
      <c r="B510" s="46"/>
      <c r="C510" s="221" t="s">
        <v>1430</v>
      </c>
      <c r="D510" s="221" t="s">
        <v>137</v>
      </c>
      <c r="E510" s="222" t="s">
        <v>1431</v>
      </c>
      <c r="F510" s="223" t="s">
        <v>1432</v>
      </c>
      <c r="G510" s="224" t="s">
        <v>193</v>
      </c>
      <c r="H510" s="243"/>
      <c r="I510" s="226"/>
      <c r="J510" s="227">
        <f>ROUND(I510*H510,2)</f>
        <v>0</v>
      </c>
      <c r="K510" s="223" t="s">
        <v>160</v>
      </c>
      <c r="L510" s="72"/>
      <c r="M510" s="228" t="s">
        <v>21</v>
      </c>
      <c r="N510" s="229" t="s">
        <v>45</v>
      </c>
      <c r="O510" s="47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AR510" s="24" t="s">
        <v>146</v>
      </c>
      <c r="AT510" s="24" t="s">
        <v>137</v>
      </c>
      <c r="AU510" s="24" t="s">
        <v>142</v>
      </c>
      <c r="AY510" s="24" t="s">
        <v>134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24" t="s">
        <v>142</v>
      </c>
      <c r="BK510" s="232">
        <f>ROUND(I510*H510,2)</f>
        <v>0</v>
      </c>
      <c r="BL510" s="24" t="s">
        <v>146</v>
      </c>
      <c r="BM510" s="24" t="s">
        <v>1433</v>
      </c>
    </row>
    <row r="511" s="10" customFormat="1" ht="29.88" customHeight="1">
      <c r="B511" s="205"/>
      <c r="C511" s="206"/>
      <c r="D511" s="207" t="s">
        <v>72</v>
      </c>
      <c r="E511" s="219" t="s">
        <v>486</v>
      </c>
      <c r="F511" s="219" t="s">
        <v>1434</v>
      </c>
      <c r="G511" s="206"/>
      <c r="H511" s="206"/>
      <c r="I511" s="209"/>
      <c r="J511" s="220">
        <f>BK511</f>
        <v>0</v>
      </c>
      <c r="K511" s="206"/>
      <c r="L511" s="211"/>
      <c r="M511" s="212"/>
      <c r="N511" s="213"/>
      <c r="O511" s="213"/>
      <c r="P511" s="214">
        <f>SUM(P512:P516)</f>
        <v>0</v>
      </c>
      <c r="Q511" s="213"/>
      <c r="R511" s="214">
        <f>SUM(R512:R516)</f>
        <v>0.0028671999999999999</v>
      </c>
      <c r="S511" s="213"/>
      <c r="T511" s="215">
        <f>SUM(T512:T516)</f>
        <v>0</v>
      </c>
      <c r="AR511" s="216" t="s">
        <v>142</v>
      </c>
      <c r="AT511" s="217" t="s">
        <v>72</v>
      </c>
      <c r="AU511" s="217" t="s">
        <v>81</v>
      </c>
      <c r="AY511" s="216" t="s">
        <v>134</v>
      </c>
      <c r="BK511" s="218">
        <f>SUM(BK512:BK516)</f>
        <v>0</v>
      </c>
    </row>
    <row r="512" s="1" customFormat="1" ht="25.5" customHeight="1">
      <c r="B512" s="46"/>
      <c r="C512" s="221" t="s">
        <v>1435</v>
      </c>
      <c r="D512" s="221" t="s">
        <v>137</v>
      </c>
      <c r="E512" s="222" t="s">
        <v>1436</v>
      </c>
      <c r="F512" s="223" t="s">
        <v>1437</v>
      </c>
      <c r="G512" s="224" t="s">
        <v>476</v>
      </c>
      <c r="H512" s="225">
        <v>20.48</v>
      </c>
      <c r="I512" s="226"/>
      <c r="J512" s="227">
        <f>ROUND(I512*H512,2)</f>
        <v>0</v>
      </c>
      <c r="K512" s="223" t="s">
        <v>160</v>
      </c>
      <c r="L512" s="72"/>
      <c r="M512" s="228" t="s">
        <v>21</v>
      </c>
      <c r="N512" s="229" t="s">
        <v>45</v>
      </c>
      <c r="O512" s="47"/>
      <c r="P512" s="230">
        <f>O512*H512</f>
        <v>0</v>
      </c>
      <c r="Q512" s="230">
        <v>0.00013999999999999999</v>
      </c>
      <c r="R512" s="230">
        <f>Q512*H512</f>
        <v>0.0028671999999999999</v>
      </c>
      <c r="S512" s="230">
        <v>0</v>
      </c>
      <c r="T512" s="231">
        <f>S512*H512</f>
        <v>0</v>
      </c>
      <c r="AR512" s="24" t="s">
        <v>146</v>
      </c>
      <c r="AT512" s="24" t="s">
        <v>137</v>
      </c>
      <c r="AU512" s="24" t="s">
        <v>142</v>
      </c>
      <c r="AY512" s="24" t="s">
        <v>134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24" t="s">
        <v>142</v>
      </c>
      <c r="BK512" s="232">
        <f>ROUND(I512*H512,2)</f>
        <v>0</v>
      </c>
      <c r="BL512" s="24" t="s">
        <v>146</v>
      </c>
      <c r="BM512" s="24" t="s">
        <v>1438</v>
      </c>
    </row>
    <row r="513" s="11" customFormat="1">
      <c r="B513" s="248"/>
      <c r="C513" s="249"/>
      <c r="D513" s="250" t="s">
        <v>502</v>
      </c>
      <c r="E513" s="259" t="s">
        <v>21</v>
      </c>
      <c r="F513" s="251" t="s">
        <v>1439</v>
      </c>
      <c r="G513" s="249"/>
      <c r="H513" s="252">
        <v>20.48</v>
      </c>
      <c r="I513" s="253"/>
      <c r="J513" s="249"/>
      <c r="K513" s="249"/>
      <c r="L513" s="254"/>
      <c r="M513" s="255"/>
      <c r="N513" s="256"/>
      <c r="O513" s="256"/>
      <c r="P513" s="256"/>
      <c r="Q513" s="256"/>
      <c r="R513" s="256"/>
      <c r="S513" s="256"/>
      <c r="T513" s="257"/>
      <c r="AT513" s="258" t="s">
        <v>502</v>
      </c>
      <c r="AU513" s="258" t="s">
        <v>142</v>
      </c>
      <c r="AV513" s="11" t="s">
        <v>142</v>
      </c>
      <c r="AW513" s="11" t="s">
        <v>36</v>
      </c>
      <c r="AX513" s="11" t="s">
        <v>73</v>
      </c>
      <c r="AY513" s="258" t="s">
        <v>134</v>
      </c>
    </row>
    <row r="514" s="12" customFormat="1">
      <c r="B514" s="260"/>
      <c r="C514" s="261"/>
      <c r="D514" s="250" t="s">
        <v>502</v>
      </c>
      <c r="E514" s="262" t="s">
        <v>21</v>
      </c>
      <c r="F514" s="263" t="s">
        <v>843</v>
      </c>
      <c r="G514" s="261"/>
      <c r="H514" s="264">
        <v>20.48</v>
      </c>
      <c r="I514" s="265"/>
      <c r="J514" s="261"/>
      <c r="K514" s="261"/>
      <c r="L514" s="266"/>
      <c r="M514" s="267"/>
      <c r="N514" s="268"/>
      <c r="O514" s="268"/>
      <c r="P514" s="268"/>
      <c r="Q514" s="268"/>
      <c r="R514" s="268"/>
      <c r="S514" s="268"/>
      <c r="T514" s="269"/>
      <c r="AT514" s="270" t="s">
        <v>502</v>
      </c>
      <c r="AU514" s="270" t="s">
        <v>142</v>
      </c>
      <c r="AV514" s="12" t="s">
        <v>516</v>
      </c>
      <c r="AW514" s="12" t="s">
        <v>36</v>
      </c>
      <c r="AX514" s="12" t="s">
        <v>81</v>
      </c>
      <c r="AY514" s="270" t="s">
        <v>134</v>
      </c>
    </row>
    <row r="515" s="1" customFormat="1" ht="16.5" customHeight="1">
      <c r="B515" s="46"/>
      <c r="C515" s="221" t="s">
        <v>1440</v>
      </c>
      <c r="D515" s="221" t="s">
        <v>137</v>
      </c>
      <c r="E515" s="222" t="s">
        <v>1441</v>
      </c>
      <c r="F515" s="223" t="s">
        <v>1442</v>
      </c>
      <c r="G515" s="224" t="s">
        <v>189</v>
      </c>
      <c r="H515" s="225">
        <v>1</v>
      </c>
      <c r="I515" s="226"/>
      <c r="J515" s="227">
        <f>ROUND(I515*H515,2)</f>
        <v>0</v>
      </c>
      <c r="K515" s="223" t="s">
        <v>21</v>
      </c>
      <c r="L515" s="72"/>
      <c r="M515" s="228" t="s">
        <v>21</v>
      </c>
      <c r="N515" s="229" t="s">
        <v>45</v>
      </c>
      <c r="O515" s="47"/>
      <c r="P515" s="230">
        <f>O515*H515</f>
        <v>0</v>
      </c>
      <c r="Q515" s="230">
        <v>0</v>
      </c>
      <c r="R515" s="230">
        <f>Q515*H515</f>
        <v>0</v>
      </c>
      <c r="S515" s="230">
        <v>0</v>
      </c>
      <c r="T515" s="231">
        <f>S515*H515</f>
        <v>0</v>
      </c>
      <c r="AR515" s="24" t="s">
        <v>146</v>
      </c>
      <c r="AT515" s="24" t="s">
        <v>137</v>
      </c>
      <c r="AU515" s="24" t="s">
        <v>142</v>
      </c>
      <c r="AY515" s="24" t="s">
        <v>134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24" t="s">
        <v>142</v>
      </c>
      <c r="BK515" s="232">
        <f>ROUND(I515*H515,2)</f>
        <v>0</v>
      </c>
      <c r="BL515" s="24" t="s">
        <v>146</v>
      </c>
      <c r="BM515" s="24" t="s">
        <v>1443</v>
      </c>
    </row>
    <row r="516" s="1" customFormat="1" ht="16.5" customHeight="1">
      <c r="B516" s="46"/>
      <c r="C516" s="221" t="s">
        <v>1444</v>
      </c>
      <c r="D516" s="221" t="s">
        <v>137</v>
      </c>
      <c r="E516" s="222" t="s">
        <v>1445</v>
      </c>
      <c r="F516" s="223" t="s">
        <v>1446</v>
      </c>
      <c r="G516" s="224" t="s">
        <v>189</v>
      </c>
      <c r="H516" s="225">
        <v>1</v>
      </c>
      <c r="I516" s="226"/>
      <c r="J516" s="227">
        <f>ROUND(I516*H516,2)</f>
        <v>0</v>
      </c>
      <c r="K516" s="223" t="s">
        <v>21</v>
      </c>
      <c r="L516" s="72"/>
      <c r="M516" s="228" t="s">
        <v>21</v>
      </c>
      <c r="N516" s="229" t="s">
        <v>45</v>
      </c>
      <c r="O516" s="47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AR516" s="24" t="s">
        <v>146</v>
      </c>
      <c r="AT516" s="24" t="s">
        <v>137</v>
      </c>
      <c r="AU516" s="24" t="s">
        <v>142</v>
      </c>
      <c r="AY516" s="24" t="s">
        <v>134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24" t="s">
        <v>142</v>
      </c>
      <c r="BK516" s="232">
        <f>ROUND(I516*H516,2)</f>
        <v>0</v>
      </c>
      <c r="BL516" s="24" t="s">
        <v>146</v>
      </c>
      <c r="BM516" s="24" t="s">
        <v>1447</v>
      </c>
    </row>
    <row r="517" s="10" customFormat="1" ht="29.88" customHeight="1">
      <c r="B517" s="205"/>
      <c r="C517" s="206"/>
      <c r="D517" s="207" t="s">
        <v>72</v>
      </c>
      <c r="E517" s="219" t="s">
        <v>1448</v>
      </c>
      <c r="F517" s="219" t="s">
        <v>1449</v>
      </c>
      <c r="G517" s="206"/>
      <c r="H517" s="206"/>
      <c r="I517" s="209"/>
      <c r="J517" s="220">
        <f>BK517</f>
        <v>0</v>
      </c>
      <c r="K517" s="206"/>
      <c r="L517" s="211"/>
      <c r="M517" s="212"/>
      <c r="N517" s="213"/>
      <c r="O517" s="213"/>
      <c r="P517" s="214">
        <f>SUM(P518:P532)</f>
        <v>0</v>
      </c>
      <c r="Q517" s="213"/>
      <c r="R517" s="214">
        <f>SUM(R518:R532)</f>
        <v>0.28428043999999997</v>
      </c>
      <c r="S517" s="213"/>
      <c r="T517" s="215">
        <f>SUM(T518:T532)</f>
        <v>0.0428978</v>
      </c>
      <c r="AR517" s="216" t="s">
        <v>142</v>
      </c>
      <c r="AT517" s="217" t="s">
        <v>72</v>
      </c>
      <c r="AU517" s="217" t="s">
        <v>81</v>
      </c>
      <c r="AY517" s="216" t="s">
        <v>134</v>
      </c>
      <c r="BK517" s="218">
        <f>SUM(BK518:BK532)</f>
        <v>0</v>
      </c>
    </row>
    <row r="518" s="1" customFormat="1" ht="16.5" customHeight="1">
      <c r="B518" s="46"/>
      <c r="C518" s="221" t="s">
        <v>1450</v>
      </c>
      <c r="D518" s="221" t="s">
        <v>137</v>
      </c>
      <c r="E518" s="222" t="s">
        <v>1451</v>
      </c>
      <c r="F518" s="223" t="s">
        <v>1452</v>
      </c>
      <c r="G518" s="224" t="s">
        <v>476</v>
      </c>
      <c r="H518" s="225">
        <v>138.38</v>
      </c>
      <c r="I518" s="226"/>
      <c r="J518" s="227">
        <f>ROUND(I518*H518,2)</f>
        <v>0</v>
      </c>
      <c r="K518" s="223" t="s">
        <v>160</v>
      </c>
      <c r="L518" s="72"/>
      <c r="M518" s="228" t="s">
        <v>21</v>
      </c>
      <c r="N518" s="229" t="s">
        <v>45</v>
      </c>
      <c r="O518" s="47"/>
      <c r="P518" s="230">
        <f>O518*H518</f>
        <v>0</v>
      </c>
      <c r="Q518" s="230">
        <v>0.001</v>
      </c>
      <c r="R518" s="230">
        <f>Q518*H518</f>
        <v>0.13838</v>
      </c>
      <c r="S518" s="230">
        <v>0.00031</v>
      </c>
      <c r="T518" s="231">
        <f>S518*H518</f>
        <v>0.0428978</v>
      </c>
      <c r="AR518" s="24" t="s">
        <v>146</v>
      </c>
      <c r="AT518" s="24" t="s">
        <v>137</v>
      </c>
      <c r="AU518" s="24" t="s">
        <v>142</v>
      </c>
      <c r="AY518" s="24" t="s">
        <v>134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24" t="s">
        <v>142</v>
      </c>
      <c r="BK518" s="232">
        <f>ROUND(I518*H518,2)</f>
        <v>0</v>
      </c>
      <c r="BL518" s="24" t="s">
        <v>146</v>
      </c>
      <c r="BM518" s="24" t="s">
        <v>1453</v>
      </c>
    </row>
    <row r="519" s="11" customFormat="1">
      <c r="B519" s="248"/>
      <c r="C519" s="249"/>
      <c r="D519" s="250" t="s">
        <v>502</v>
      </c>
      <c r="E519" s="259" t="s">
        <v>21</v>
      </c>
      <c r="F519" s="251" t="s">
        <v>1454</v>
      </c>
      <c r="G519" s="249"/>
      <c r="H519" s="252">
        <v>138.38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AT519" s="258" t="s">
        <v>502</v>
      </c>
      <c r="AU519" s="258" t="s">
        <v>142</v>
      </c>
      <c r="AV519" s="11" t="s">
        <v>142</v>
      </c>
      <c r="AW519" s="11" t="s">
        <v>36</v>
      </c>
      <c r="AX519" s="11" t="s">
        <v>73</v>
      </c>
      <c r="AY519" s="258" t="s">
        <v>134</v>
      </c>
    </row>
    <row r="520" s="12" customFormat="1">
      <c r="B520" s="260"/>
      <c r="C520" s="261"/>
      <c r="D520" s="250" t="s">
        <v>502</v>
      </c>
      <c r="E520" s="262" t="s">
        <v>21</v>
      </c>
      <c r="F520" s="263" t="s">
        <v>843</v>
      </c>
      <c r="G520" s="261"/>
      <c r="H520" s="264">
        <v>138.38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AT520" s="270" t="s">
        <v>502</v>
      </c>
      <c r="AU520" s="270" t="s">
        <v>142</v>
      </c>
      <c r="AV520" s="12" t="s">
        <v>516</v>
      </c>
      <c r="AW520" s="12" t="s">
        <v>36</v>
      </c>
      <c r="AX520" s="12" t="s">
        <v>81</v>
      </c>
      <c r="AY520" s="270" t="s">
        <v>134</v>
      </c>
    </row>
    <row r="521" s="1" customFormat="1" ht="25.5" customHeight="1">
      <c r="B521" s="46"/>
      <c r="C521" s="221" t="s">
        <v>1455</v>
      </c>
      <c r="D521" s="221" t="s">
        <v>137</v>
      </c>
      <c r="E521" s="222" t="s">
        <v>1456</v>
      </c>
      <c r="F521" s="223" t="s">
        <v>1457</v>
      </c>
      <c r="G521" s="224" t="s">
        <v>476</v>
      </c>
      <c r="H521" s="225">
        <v>297.75599999999997</v>
      </c>
      <c r="I521" s="226"/>
      <c r="J521" s="227">
        <f>ROUND(I521*H521,2)</f>
        <v>0</v>
      </c>
      <c r="K521" s="223" t="s">
        <v>160</v>
      </c>
      <c r="L521" s="72"/>
      <c r="M521" s="228" t="s">
        <v>21</v>
      </c>
      <c r="N521" s="229" t="s">
        <v>45</v>
      </c>
      <c r="O521" s="47"/>
      <c r="P521" s="230">
        <f>O521*H521</f>
        <v>0</v>
      </c>
      <c r="Q521" s="230">
        <v>0.00020000000000000001</v>
      </c>
      <c r="R521" s="230">
        <f>Q521*H521</f>
        <v>0.059551199999999999</v>
      </c>
      <c r="S521" s="230">
        <v>0</v>
      </c>
      <c r="T521" s="231">
        <f>S521*H521</f>
        <v>0</v>
      </c>
      <c r="AR521" s="24" t="s">
        <v>146</v>
      </c>
      <c r="AT521" s="24" t="s">
        <v>137</v>
      </c>
      <c r="AU521" s="24" t="s">
        <v>142</v>
      </c>
      <c r="AY521" s="24" t="s">
        <v>134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24" t="s">
        <v>142</v>
      </c>
      <c r="BK521" s="232">
        <f>ROUND(I521*H521,2)</f>
        <v>0</v>
      </c>
      <c r="BL521" s="24" t="s">
        <v>146</v>
      </c>
      <c r="BM521" s="24" t="s">
        <v>1458</v>
      </c>
    </row>
    <row r="522" s="1" customFormat="1" ht="25.5" customHeight="1">
      <c r="B522" s="46"/>
      <c r="C522" s="221" t="s">
        <v>1459</v>
      </c>
      <c r="D522" s="221" t="s">
        <v>137</v>
      </c>
      <c r="E522" s="222" t="s">
        <v>1460</v>
      </c>
      <c r="F522" s="223" t="s">
        <v>1461</v>
      </c>
      <c r="G522" s="224" t="s">
        <v>476</v>
      </c>
      <c r="H522" s="225">
        <v>297.75599999999997</v>
      </c>
      <c r="I522" s="226"/>
      <c r="J522" s="227">
        <f>ROUND(I522*H522,2)</f>
        <v>0</v>
      </c>
      <c r="K522" s="223" t="s">
        <v>160</v>
      </c>
      <c r="L522" s="72"/>
      <c r="M522" s="228" t="s">
        <v>21</v>
      </c>
      <c r="N522" s="229" t="s">
        <v>45</v>
      </c>
      <c r="O522" s="47"/>
      <c r="P522" s="230">
        <f>O522*H522</f>
        <v>0</v>
      </c>
      <c r="Q522" s="230">
        <v>0.00029</v>
      </c>
      <c r="R522" s="230">
        <f>Q522*H522</f>
        <v>0.086349239999999994</v>
      </c>
      <c r="S522" s="230">
        <v>0</v>
      </c>
      <c r="T522" s="231">
        <f>S522*H522</f>
        <v>0</v>
      </c>
      <c r="AR522" s="24" t="s">
        <v>146</v>
      </c>
      <c r="AT522" s="24" t="s">
        <v>137</v>
      </c>
      <c r="AU522" s="24" t="s">
        <v>142</v>
      </c>
      <c r="AY522" s="24" t="s">
        <v>134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24" t="s">
        <v>142</v>
      </c>
      <c r="BK522" s="232">
        <f>ROUND(I522*H522,2)</f>
        <v>0</v>
      </c>
      <c r="BL522" s="24" t="s">
        <v>146</v>
      </c>
      <c r="BM522" s="24" t="s">
        <v>1462</v>
      </c>
    </row>
    <row r="523" s="11" customFormat="1">
      <c r="B523" s="248"/>
      <c r="C523" s="249"/>
      <c r="D523" s="250" t="s">
        <v>502</v>
      </c>
      <c r="E523" s="259" t="s">
        <v>21</v>
      </c>
      <c r="F523" s="251" t="s">
        <v>1463</v>
      </c>
      <c r="G523" s="249"/>
      <c r="H523" s="252">
        <v>14.039999999999999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AT523" s="258" t="s">
        <v>502</v>
      </c>
      <c r="AU523" s="258" t="s">
        <v>142</v>
      </c>
      <c r="AV523" s="11" t="s">
        <v>142</v>
      </c>
      <c r="AW523" s="11" t="s">
        <v>36</v>
      </c>
      <c r="AX523" s="11" t="s">
        <v>73</v>
      </c>
      <c r="AY523" s="258" t="s">
        <v>134</v>
      </c>
    </row>
    <row r="524" s="11" customFormat="1">
      <c r="B524" s="248"/>
      <c r="C524" s="249"/>
      <c r="D524" s="250" t="s">
        <v>502</v>
      </c>
      <c r="E524" s="259" t="s">
        <v>21</v>
      </c>
      <c r="F524" s="251" t="s">
        <v>1464</v>
      </c>
      <c r="G524" s="249"/>
      <c r="H524" s="252">
        <v>25.649999999999999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AT524" s="258" t="s">
        <v>502</v>
      </c>
      <c r="AU524" s="258" t="s">
        <v>142</v>
      </c>
      <c r="AV524" s="11" t="s">
        <v>142</v>
      </c>
      <c r="AW524" s="11" t="s">
        <v>36</v>
      </c>
      <c r="AX524" s="11" t="s">
        <v>73</v>
      </c>
      <c r="AY524" s="258" t="s">
        <v>134</v>
      </c>
    </row>
    <row r="525" s="11" customFormat="1">
      <c r="B525" s="248"/>
      <c r="C525" s="249"/>
      <c r="D525" s="250" t="s">
        <v>502</v>
      </c>
      <c r="E525" s="259" t="s">
        <v>21</v>
      </c>
      <c r="F525" s="251" t="s">
        <v>1465</v>
      </c>
      <c r="G525" s="249"/>
      <c r="H525" s="252">
        <v>59.25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AT525" s="258" t="s">
        <v>502</v>
      </c>
      <c r="AU525" s="258" t="s">
        <v>142</v>
      </c>
      <c r="AV525" s="11" t="s">
        <v>142</v>
      </c>
      <c r="AW525" s="11" t="s">
        <v>36</v>
      </c>
      <c r="AX525" s="11" t="s">
        <v>73</v>
      </c>
      <c r="AY525" s="258" t="s">
        <v>134</v>
      </c>
    </row>
    <row r="526" s="11" customFormat="1">
      <c r="B526" s="248"/>
      <c r="C526" s="249"/>
      <c r="D526" s="250" t="s">
        <v>502</v>
      </c>
      <c r="E526" s="259" t="s">
        <v>21</v>
      </c>
      <c r="F526" s="251" t="s">
        <v>1466</v>
      </c>
      <c r="G526" s="249"/>
      <c r="H526" s="252">
        <v>29.997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AT526" s="258" t="s">
        <v>502</v>
      </c>
      <c r="AU526" s="258" t="s">
        <v>142</v>
      </c>
      <c r="AV526" s="11" t="s">
        <v>142</v>
      </c>
      <c r="AW526" s="11" t="s">
        <v>36</v>
      </c>
      <c r="AX526" s="11" t="s">
        <v>73</v>
      </c>
      <c r="AY526" s="258" t="s">
        <v>134</v>
      </c>
    </row>
    <row r="527" s="11" customFormat="1">
      <c r="B527" s="248"/>
      <c r="C527" s="249"/>
      <c r="D527" s="250" t="s">
        <v>502</v>
      </c>
      <c r="E527" s="259" t="s">
        <v>21</v>
      </c>
      <c r="F527" s="251" t="s">
        <v>1467</v>
      </c>
      <c r="G527" s="249"/>
      <c r="H527" s="252">
        <v>25.277999999999999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AT527" s="258" t="s">
        <v>502</v>
      </c>
      <c r="AU527" s="258" t="s">
        <v>142</v>
      </c>
      <c r="AV527" s="11" t="s">
        <v>142</v>
      </c>
      <c r="AW527" s="11" t="s">
        <v>36</v>
      </c>
      <c r="AX527" s="11" t="s">
        <v>73</v>
      </c>
      <c r="AY527" s="258" t="s">
        <v>134</v>
      </c>
    </row>
    <row r="528" s="11" customFormat="1">
      <c r="B528" s="248"/>
      <c r="C528" s="249"/>
      <c r="D528" s="250" t="s">
        <v>502</v>
      </c>
      <c r="E528" s="259" t="s">
        <v>21</v>
      </c>
      <c r="F528" s="251" t="s">
        <v>1468</v>
      </c>
      <c r="G528" s="249"/>
      <c r="H528" s="252">
        <v>3.516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AT528" s="258" t="s">
        <v>502</v>
      </c>
      <c r="AU528" s="258" t="s">
        <v>142</v>
      </c>
      <c r="AV528" s="11" t="s">
        <v>142</v>
      </c>
      <c r="AW528" s="11" t="s">
        <v>36</v>
      </c>
      <c r="AX528" s="11" t="s">
        <v>73</v>
      </c>
      <c r="AY528" s="258" t="s">
        <v>134</v>
      </c>
    </row>
    <row r="529" s="11" customFormat="1">
      <c r="B529" s="248"/>
      <c r="C529" s="249"/>
      <c r="D529" s="250" t="s">
        <v>502</v>
      </c>
      <c r="E529" s="259" t="s">
        <v>21</v>
      </c>
      <c r="F529" s="251" t="s">
        <v>1469</v>
      </c>
      <c r="G529" s="249"/>
      <c r="H529" s="252">
        <v>5.04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AT529" s="258" t="s">
        <v>502</v>
      </c>
      <c r="AU529" s="258" t="s">
        <v>142</v>
      </c>
      <c r="AV529" s="11" t="s">
        <v>142</v>
      </c>
      <c r="AW529" s="11" t="s">
        <v>36</v>
      </c>
      <c r="AX529" s="11" t="s">
        <v>73</v>
      </c>
      <c r="AY529" s="258" t="s">
        <v>134</v>
      </c>
    </row>
    <row r="530" s="11" customFormat="1">
      <c r="B530" s="248"/>
      <c r="C530" s="249"/>
      <c r="D530" s="250" t="s">
        <v>502</v>
      </c>
      <c r="E530" s="259" t="s">
        <v>21</v>
      </c>
      <c r="F530" s="251" t="s">
        <v>1470</v>
      </c>
      <c r="G530" s="249"/>
      <c r="H530" s="252">
        <v>59.700000000000003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AT530" s="258" t="s">
        <v>502</v>
      </c>
      <c r="AU530" s="258" t="s">
        <v>142</v>
      </c>
      <c r="AV530" s="11" t="s">
        <v>142</v>
      </c>
      <c r="AW530" s="11" t="s">
        <v>36</v>
      </c>
      <c r="AX530" s="11" t="s">
        <v>73</v>
      </c>
      <c r="AY530" s="258" t="s">
        <v>134</v>
      </c>
    </row>
    <row r="531" s="11" customFormat="1">
      <c r="B531" s="248"/>
      <c r="C531" s="249"/>
      <c r="D531" s="250" t="s">
        <v>502</v>
      </c>
      <c r="E531" s="259" t="s">
        <v>21</v>
      </c>
      <c r="F531" s="251" t="s">
        <v>1471</v>
      </c>
      <c r="G531" s="249"/>
      <c r="H531" s="252">
        <v>75.284999999999997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AT531" s="258" t="s">
        <v>502</v>
      </c>
      <c r="AU531" s="258" t="s">
        <v>142</v>
      </c>
      <c r="AV531" s="11" t="s">
        <v>142</v>
      </c>
      <c r="AW531" s="11" t="s">
        <v>36</v>
      </c>
      <c r="AX531" s="11" t="s">
        <v>73</v>
      </c>
      <c r="AY531" s="258" t="s">
        <v>134</v>
      </c>
    </row>
    <row r="532" s="12" customFormat="1">
      <c r="B532" s="260"/>
      <c r="C532" s="261"/>
      <c r="D532" s="250" t="s">
        <v>502</v>
      </c>
      <c r="E532" s="262" t="s">
        <v>21</v>
      </c>
      <c r="F532" s="263" t="s">
        <v>843</v>
      </c>
      <c r="G532" s="261"/>
      <c r="H532" s="264">
        <v>297.75599999999997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AT532" s="270" t="s">
        <v>502</v>
      </c>
      <c r="AU532" s="270" t="s">
        <v>142</v>
      </c>
      <c r="AV532" s="12" t="s">
        <v>516</v>
      </c>
      <c r="AW532" s="12" t="s">
        <v>36</v>
      </c>
      <c r="AX532" s="12" t="s">
        <v>81</v>
      </c>
      <c r="AY532" s="270" t="s">
        <v>134</v>
      </c>
    </row>
    <row r="533" s="10" customFormat="1" ht="37.44" customHeight="1">
      <c r="B533" s="205"/>
      <c r="C533" s="206"/>
      <c r="D533" s="207" t="s">
        <v>72</v>
      </c>
      <c r="E533" s="208" t="s">
        <v>1472</v>
      </c>
      <c r="F533" s="208" t="s">
        <v>1473</v>
      </c>
      <c r="G533" s="206"/>
      <c r="H533" s="206"/>
      <c r="I533" s="209"/>
      <c r="J533" s="210">
        <f>BK533</f>
        <v>0</v>
      </c>
      <c r="K533" s="206"/>
      <c r="L533" s="211"/>
      <c r="M533" s="212"/>
      <c r="N533" s="213"/>
      <c r="O533" s="213"/>
      <c r="P533" s="214">
        <f>P534</f>
        <v>0</v>
      </c>
      <c r="Q533" s="213"/>
      <c r="R533" s="214">
        <f>R534</f>
        <v>0</v>
      </c>
      <c r="S533" s="213"/>
      <c r="T533" s="215">
        <f>T534</f>
        <v>0</v>
      </c>
      <c r="AR533" s="216" t="s">
        <v>166</v>
      </c>
      <c r="AT533" s="217" t="s">
        <v>72</v>
      </c>
      <c r="AU533" s="217" t="s">
        <v>73</v>
      </c>
      <c r="AY533" s="216" t="s">
        <v>134</v>
      </c>
      <c r="BK533" s="218">
        <f>BK534</f>
        <v>0</v>
      </c>
    </row>
    <row r="534" s="10" customFormat="1" ht="19.92" customHeight="1">
      <c r="B534" s="205"/>
      <c r="C534" s="206"/>
      <c r="D534" s="207" t="s">
        <v>72</v>
      </c>
      <c r="E534" s="219" t="s">
        <v>1474</v>
      </c>
      <c r="F534" s="219" t="s">
        <v>1475</v>
      </c>
      <c r="G534" s="206"/>
      <c r="H534" s="206"/>
      <c r="I534" s="209"/>
      <c r="J534" s="220">
        <f>BK534</f>
        <v>0</v>
      </c>
      <c r="K534" s="206"/>
      <c r="L534" s="211"/>
      <c r="M534" s="212"/>
      <c r="N534" s="213"/>
      <c r="O534" s="213"/>
      <c r="P534" s="214">
        <f>SUM(P535:P537)</f>
        <v>0</v>
      </c>
      <c r="Q534" s="213"/>
      <c r="R534" s="214">
        <f>SUM(R535:R537)</f>
        <v>0</v>
      </c>
      <c r="S534" s="213"/>
      <c r="T534" s="215">
        <f>SUM(T535:T537)</f>
        <v>0</v>
      </c>
      <c r="AR534" s="216" t="s">
        <v>166</v>
      </c>
      <c r="AT534" s="217" t="s">
        <v>72</v>
      </c>
      <c r="AU534" s="217" t="s">
        <v>81</v>
      </c>
      <c r="AY534" s="216" t="s">
        <v>134</v>
      </c>
      <c r="BK534" s="218">
        <f>SUM(BK535:BK537)</f>
        <v>0</v>
      </c>
    </row>
    <row r="535" s="1" customFormat="1" ht="16.5" customHeight="1">
      <c r="B535" s="46"/>
      <c r="C535" s="221" t="s">
        <v>1476</v>
      </c>
      <c r="D535" s="221" t="s">
        <v>137</v>
      </c>
      <c r="E535" s="222" t="s">
        <v>1477</v>
      </c>
      <c r="F535" s="223" t="s">
        <v>1478</v>
      </c>
      <c r="G535" s="224" t="s">
        <v>1479</v>
      </c>
      <c r="H535" s="225">
        <v>1</v>
      </c>
      <c r="I535" s="226"/>
      <c r="J535" s="227">
        <f>ROUND(I535*H535,2)</f>
        <v>0</v>
      </c>
      <c r="K535" s="223" t="s">
        <v>160</v>
      </c>
      <c r="L535" s="72"/>
      <c r="M535" s="228" t="s">
        <v>21</v>
      </c>
      <c r="N535" s="229" t="s">
        <v>45</v>
      </c>
      <c r="O535" s="47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AR535" s="24" t="s">
        <v>1480</v>
      </c>
      <c r="AT535" s="24" t="s">
        <v>137</v>
      </c>
      <c r="AU535" s="24" t="s">
        <v>142</v>
      </c>
      <c r="AY535" s="24" t="s">
        <v>134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24" t="s">
        <v>142</v>
      </c>
      <c r="BK535" s="232">
        <f>ROUND(I535*H535,2)</f>
        <v>0</v>
      </c>
      <c r="BL535" s="24" t="s">
        <v>1480</v>
      </c>
      <c r="BM535" s="24" t="s">
        <v>1481</v>
      </c>
    </row>
    <row r="536" s="11" customFormat="1">
      <c r="B536" s="248"/>
      <c r="C536" s="249"/>
      <c r="D536" s="250" t="s">
        <v>502</v>
      </c>
      <c r="E536" s="259" t="s">
        <v>21</v>
      </c>
      <c r="F536" s="251" t="s">
        <v>81</v>
      </c>
      <c r="G536" s="249"/>
      <c r="H536" s="252">
        <v>1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AT536" s="258" t="s">
        <v>502</v>
      </c>
      <c r="AU536" s="258" t="s">
        <v>142</v>
      </c>
      <c r="AV536" s="11" t="s">
        <v>142</v>
      </c>
      <c r="AW536" s="11" t="s">
        <v>36</v>
      </c>
      <c r="AX536" s="11" t="s">
        <v>73</v>
      </c>
      <c r="AY536" s="258" t="s">
        <v>134</v>
      </c>
    </row>
    <row r="537" s="12" customFormat="1">
      <c r="B537" s="260"/>
      <c r="C537" s="261"/>
      <c r="D537" s="250" t="s">
        <v>502</v>
      </c>
      <c r="E537" s="262" t="s">
        <v>21</v>
      </c>
      <c r="F537" s="263" t="s">
        <v>843</v>
      </c>
      <c r="G537" s="261"/>
      <c r="H537" s="264">
        <v>1</v>
      </c>
      <c r="I537" s="265"/>
      <c r="J537" s="261"/>
      <c r="K537" s="261"/>
      <c r="L537" s="266"/>
      <c r="M537" s="292"/>
      <c r="N537" s="293"/>
      <c r="O537" s="293"/>
      <c r="P537" s="293"/>
      <c r="Q537" s="293"/>
      <c r="R537" s="293"/>
      <c r="S537" s="293"/>
      <c r="T537" s="294"/>
      <c r="AT537" s="270" t="s">
        <v>502</v>
      </c>
      <c r="AU537" s="270" t="s">
        <v>142</v>
      </c>
      <c r="AV537" s="12" t="s">
        <v>516</v>
      </c>
      <c r="AW537" s="12" t="s">
        <v>36</v>
      </c>
      <c r="AX537" s="12" t="s">
        <v>81</v>
      </c>
      <c r="AY537" s="270" t="s">
        <v>134</v>
      </c>
    </row>
    <row r="538" s="1" customFormat="1" ht="6.96" customHeight="1">
      <c r="B538" s="67"/>
      <c r="C538" s="68"/>
      <c r="D538" s="68"/>
      <c r="E538" s="68"/>
      <c r="F538" s="68"/>
      <c r="G538" s="68"/>
      <c r="H538" s="68"/>
      <c r="I538" s="166"/>
      <c r="J538" s="68"/>
      <c r="K538" s="68"/>
      <c r="L538" s="72"/>
    </row>
  </sheetData>
  <sheetProtection sheet="1" autoFilter="0" formatColumns="0" formatRows="0" objects="1" scenarios="1" spinCount="100000" saltValue="KCs0pXbqNEmOztZERfic1hcfMJclau4Vh8LVG4+F+A7kIpPDNXP7ye9E3+FtpIyNRpTT8hx5MNwM72B4JoNFKQ==" hashValue="Q/Z3a9ysAFBRElmEVVrSdjJnApprEfONlV/ww7Tsf8l3JtJYMwkWahF3l/g3tV1XDhd8nkJKtdLyxDKVCUcQcg==" algorithmName="SHA-512" password="CC35"/>
  <autoFilter ref="C97:K537"/>
  <mergeCells count="10">
    <mergeCell ref="E7:H7"/>
    <mergeCell ref="E9:H9"/>
    <mergeCell ref="E24:H24"/>
    <mergeCell ref="E45:H45"/>
    <mergeCell ref="E47:H47"/>
    <mergeCell ref="J51:J52"/>
    <mergeCell ref="E88:H88"/>
    <mergeCell ref="E90:H90"/>
    <mergeCell ref="G1:H1"/>
    <mergeCell ref="L2:V2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Kollárova č.p. 590 KH - 3. patro - Byt č.6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1482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17. 5. 2018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ROUND(SUM(BE80:BE154), 2)</f>
        <v>0</v>
      </c>
      <c r="G30" s="47"/>
      <c r="H30" s="47"/>
      <c r="I30" s="158">
        <v>0.20999999999999999</v>
      </c>
      <c r="J30" s="157">
        <f>ROUND(ROUND((SUM(BE80:BE154)),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ROUND(SUM(BF80:BF154), 2)</f>
        <v>0</v>
      </c>
      <c r="G31" s="47"/>
      <c r="H31" s="47"/>
      <c r="I31" s="158">
        <v>0.14999999999999999</v>
      </c>
      <c r="J31" s="157">
        <f>ROUND(ROUND((SUM(BF80:BF154)),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ROUND(SUM(BG80:BG154),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ROUND(SUM(BH80:BH154),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ROUND(SUM(BI80:BI154),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Kollárova č.p. 590 KH - 3. patro - Byt č.6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17713EL - Elektroinstalace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Kutná Hora - Vnitřní Město</v>
      </c>
      <c r="G49" s="47"/>
      <c r="H49" s="47"/>
      <c r="I49" s="146" t="s">
        <v>25</v>
      </c>
      <c r="J49" s="147" t="str">
        <f>IF(J12="","",J12)</f>
        <v>17. 5. 2018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Město Kutná Hora, Havlíčkovo nám. 552</v>
      </c>
      <c r="G51" s="47"/>
      <c r="H51" s="47"/>
      <c r="I51" s="146" t="s">
        <v>33</v>
      </c>
      <c r="J51" s="44" t="str">
        <f>E21</f>
        <v>Kutnohorská stavební projekce- ing.Martin Hádek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J80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1483</v>
      </c>
      <c r="E57" s="180"/>
      <c r="F57" s="180"/>
      <c r="G57" s="180"/>
      <c r="H57" s="180"/>
      <c r="I57" s="181"/>
      <c r="J57" s="182">
        <f>J81</f>
        <v>0</v>
      </c>
      <c r="K57" s="183"/>
    </row>
    <row r="58" s="8" customFormat="1" ht="19.92" customHeight="1">
      <c r="B58" s="184"/>
      <c r="C58" s="185"/>
      <c r="D58" s="186" t="s">
        <v>1484</v>
      </c>
      <c r="E58" s="187"/>
      <c r="F58" s="187"/>
      <c r="G58" s="187"/>
      <c r="H58" s="187"/>
      <c r="I58" s="188"/>
      <c r="J58" s="189">
        <f>J82</f>
        <v>0</v>
      </c>
      <c r="K58" s="190"/>
    </row>
    <row r="59" s="8" customFormat="1" ht="19.92" customHeight="1">
      <c r="B59" s="184"/>
      <c r="C59" s="185"/>
      <c r="D59" s="186" t="s">
        <v>1485</v>
      </c>
      <c r="E59" s="187"/>
      <c r="F59" s="187"/>
      <c r="G59" s="187"/>
      <c r="H59" s="187"/>
      <c r="I59" s="188"/>
      <c r="J59" s="189">
        <f>J146</f>
        <v>0</v>
      </c>
      <c r="K59" s="190"/>
    </row>
    <row r="60" s="8" customFormat="1" ht="19.92" customHeight="1">
      <c r="B60" s="184"/>
      <c r="C60" s="185"/>
      <c r="D60" s="186" t="s">
        <v>1486</v>
      </c>
      <c r="E60" s="187"/>
      <c r="F60" s="187"/>
      <c r="G60" s="187"/>
      <c r="H60" s="187"/>
      <c r="I60" s="188"/>
      <c r="J60" s="189">
        <f>J152</f>
        <v>0</v>
      </c>
      <c r="K60" s="190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44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66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69"/>
      <c r="J66" s="71"/>
      <c r="K66" s="71"/>
      <c r="L66" s="72"/>
    </row>
    <row r="67" s="1" customFormat="1" ht="36.96" customHeight="1">
      <c r="B67" s="46"/>
      <c r="C67" s="73" t="s">
        <v>118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6.5" customHeight="1">
      <c r="B70" s="46"/>
      <c r="C70" s="74"/>
      <c r="D70" s="74"/>
      <c r="E70" s="192" t="str">
        <f>E7</f>
        <v>Kollárova č.p. 590 KH - 3. patro - Byt č.6</v>
      </c>
      <c r="F70" s="76"/>
      <c r="G70" s="76"/>
      <c r="H70" s="76"/>
      <c r="I70" s="191"/>
      <c r="J70" s="74"/>
      <c r="K70" s="74"/>
      <c r="L70" s="72"/>
    </row>
    <row r="71" s="1" customFormat="1" ht="14.4" customHeight="1">
      <c r="B71" s="46"/>
      <c r="C71" s="76" t="s">
        <v>101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7.25" customHeight="1">
      <c r="B72" s="46"/>
      <c r="C72" s="74"/>
      <c r="D72" s="74"/>
      <c r="E72" s="82" t="str">
        <f>E9</f>
        <v>17713EL - Elektroinstalace</v>
      </c>
      <c r="F72" s="74"/>
      <c r="G72" s="74"/>
      <c r="H72" s="74"/>
      <c r="I72" s="191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8" customHeight="1">
      <c r="B74" s="46"/>
      <c r="C74" s="76" t="s">
        <v>23</v>
      </c>
      <c r="D74" s="74"/>
      <c r="E74" s="74"/>
      <c r="F74" s="193" t="str">
        <f>F12</f>
        <v>Kutná Hora - Vnitřní Město</v>
      </c>
      <c r="G74" s="74"/>
      <c r="H74" s="74"/>
      <c r="I74" s="194" t="s">
        <v>25</v>
      </c>
      <c r="J74" s="85" t="str">
        <f>IF(J12="","",J12)</f>
        <v>17. 5. 2018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>
      <c r="B76" s="46"/>
      <c r="C76" s="76" t="s">
        <v>27</v>
      </c>
      <c r="D76" s="74"/>
      <c r="E76" s="74"/>
      <c r="F76" s="193" t="str">
        <f>E15</f>
        <v>Město Kutná Hora, Havlíčkovo nám. 552</v>
      </c>
      <c r="G76" s="74"/>
      <c r="H76" s="74"/>
      <c r="I76" s="194" t="s">
        <v>33</v>
      </c>
      <c r="J76" s="193" t="str">
        <f>E21</f>
        <v>Kutnohorská stavební projekce- ing.Martin Hádek</v>
      </c>
      <c r="K76" s="74"/>
      <c r="L76" s="72"/>
    </row>
    <row r="77" s="1" customFormat="1" ht="14.4" customHeight="1">
      <c r="B77" s="46"/>
      <c r="C77" s="76" t="s">
        <v>31</v>
      </c>
      <c r="D77" s="74"/>
      <c r="E77" s="74"/>
      <c r="F77" s="193" t="str">
        <f>IF(E18="","",E18)</f>
        <v/>
      </c>
      <c r="G77" s="74"/>
      <c r="H77" s="74"/>
      <c r="I77" s="191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9" customFormat="1" ht="29.28" customHeight="1">
      <c r="B79" s="195"/>
      <c r="C79" s="196" t="s">
        <v>119</v>
      </c>
      <c r="D79" s="197" t="s">
        <v>58</v>
      </c>
      <c r="E79" s="197" t="s">
        <v>54</v>
      </c>
      <c r="F79" s="197" t="s">
        <v>120</v>
      </c>
      <c r="G79" s="197" t="s">
        <v>121</v>
      </c>
      <c r="H79" s="197" t="s">
        <v>122</v>
      </c>
      <c r="I79" s="198" t="s">
        <v>123</v>
      </c>
      <c r="J79" s="197" t="s">
        <v>105</v>
      </c>
      <c r="K79" s="199" t="s">
        <v>124</v>
      </c>
      <c r="L79" s="200"/>
      <c r="M79" s="102" t="s">
        <v>125</v>
      </c>
      <c r="N79" s="103" t="s">
        <v>43</v>
      </c>
      <c r="O79" s="103" t="s">
        <v>126</v>
      </c>
      <c r="P79" s="103" t="s">
        <v>127</v>
      </c>
      <c r="Q79" s="103" t="s">
        <v>128</v>
      </c>
      <c r="R79" s="103" t="s">
        <v>129</v>
      </c>
      <c r="S79" s="103" t="s">
        <v>130</v>
      </c>
      <c r="T79" s="104" t="s">
        <v>131</v>
      </c>
    </row>
    <row r="80" s="1" customFormat="1" ht="29.28" customHeight="1">
      <c r="B80" s="46"/>
      <c r="C80" s="108" t="s">
        <v>106</v>
      </c>
      <c r="D80" s="74"/>
      <c r="E80" s="74"/>
      <c r="F80" s="74"/>
      <c r="G80" s="74"/>
      <c r="H80" s="74"/>
      <c r="I80" s="191"/>
      <c r="J80" s="201">
        <f>BK80</f>
        <v>0</v>
      </c>
      <c r="K80" s="74"/>
      <c r="L80" s="72"/>
      <c r="M80" s="105"/>
      <c r="N80" s="106"/>
      <c r="O80" s="106"/>
      <c r="P80" s="202">
        <f>P81</f>
        <v>0</v>
      </c>
      <c r="Q80" s="106"/>
      <c r="R80" s="202">
        <f>R81</f>
        <v>0.096860000000000002</v>
      </c>
      <c r="S80" s="106"/>
      <c r="T80" s="203">
        <f>T81</f>
        <v>0</v>
      </c>
      <c r="AT80" s="24" t="s">
        <v>72</v>
      </c>
      <c r="AU80" s="24" t="s">
        <v>107</v>
      </c>
      <c r="BK80" s="204">
        <f>BK81</f>
        <v>0</v>
      </c>
    </row>
    <row r="81" s="10" customFormat="1" ht="37.44" customHeight="1">
      <c r="B81" s="205"/>
      <c r="C81" s="206"/>
      <c r="D81" s="207" t="s">
        <v>72</v>
      </c>
      <c r="E81" s="208" t="s">
        <v>167</v>
      </c>
      <c r="F81" s="208" t="s">
        <v>167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P82+P146+P152</f>
        <v>0</v>
      </c>
      <c r="Q81" s="213"/>
      <c r="R81" s="214">
        <f>R82+R146+R152</f>
        <v>0.096860000000000002</v>
      </c>
      <c r="S81" s="213"/>
      <c r="T81" s="215">
        <f>T82+T146+T152</f>
        <v>0</v>
      </c>
      <c r="AR81" s="216" t="s">
        <v>148</v>
      </c>
      <c r="AT81" s="217" t="s">
        <v>72</v>
      </c>
      <c r="AU81" s="217" t="s">
        <v>73</v>
      </c>
      <c r="AY81" s="216" t="s">
        <v>134</v>
      </c>
      <c r="BK81" s="218">
        <f>BK82+BK146+BK152</f>
        <v>0</v>
      </c>
    </row>
    <row r="82" s="10" customFormat="1" ht="19.92" customHeight="1">
      <c r="B82" s="205"/>
      <c r="C82" s="206"/>
      <c r="D82" s="207" t="s">
        <v>72</v>
      </c>
      <c r="E82" s="219" t="s">
        <v>1487</v>
      </c>
      <c r="F82" s="219" t="s">
        <v>1488</v>
      </c>
      <c r="G82" s="206"/>
      <c r="H82" s="206"/>
      <c r="I82" s="209"/>
      <c r="J82" s="220">
        <f>BK82</f>
        <v>0</v>
      </c>
      <c r="K82" s="206"/>
      <c r="L82" s="211"/>
      <c r="M82" s="212"/>
      <c r="N82" s="213"/>
      <c r="O82" s="213"/>
      <c r="P82" s="214">
        <f>SUM(P83:P145)</f>
        <v>0</v>
      </c>
      <c r="Q82" s="213"/>
      <c r="R82" s="214">
        <f>SUM(R83:R145)</f>
        <v>0.089139999999999997</v>
      </c>
      <c r="S82" s="213"/>
      <c r="T82" s="215">
        <f>SUM(T83:T145)</f>
        <v>0</v>
      </c>
      <c r="AR82" s="216" t="s">
        <v>148</v>
      </c>
      <c r="AT82" s="217" t="s">
        <v>72</v>
      </c>
      <c r="AU82" s="217" t="s">
        <v>81</v>
      </c>
      <c r="AY82" s="216" t="s">
        <v>134</v>
      </c>
      <c r="BK82" s="218">
        <f>SUM(BK83:BK145)</f>
        <v>0</v>
      </c>
    </row>
    <row r="83" s="1" customFormat="1" ht="16.5" customHeight="1">
      <c r="B83" s="46"/>
      <c r="C83" s="221" t="s">
        <v>81</v>
      </c>
      <c r="D83" s="221" t="s">
        <v>137</v>
      </c>
      <c r="E83" s="222" t="s">
        <v>1489</v>
      </c>
      <c r="F83" s="223" t="s">
        <v>1490</v>
      </c>
      <c r="G83" s="224" t="s">
        <v>159</v>
      </c>
      <c r="H83" s="225">
        <v>74</v>
      </c>
      <c r="I83" s="226"/>
      <c r="J83" s="227">
        <f>ROUND(I83*H83,2)</f>
        <v>0</v>
      </c>
      <c r="K83" s="223" t="s">
        <v>21</v>
      </c>
      <c r="L83" s="72"/>
      <c r="M83" s="228" t="s">
        <v>21</v>
      </c>
      <c r="N83" s="229" t="s">
        <v>45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141</v>
      </c>
      <c r="AT83" s="24" t="s">
        <v>137</v>
      </c>
      <c r="AU83" s="24" t="s">
        <v>142</v>
      </c>
      <c r="AY83" s="24" t="s">
        <v>134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142</v>
      </c>
      <c r="BK83" s="232">
        <f>ROUND(I83*H83,2)</f>
        <v>0</v>
      </c>
      <c r="BL83" s="24" t="s">
        <v>141</v>
      </c>
      <c r="BM83" s="24" t="s">
        <v>1491</v>
      </c>
    </row>
    <row r="84" s="1" customFormat="1" ht="16.5" customHeight="1">
      <c r="B84" s="46"/>
      <c r="C84" s="233" t="s">
        <v>142</v>
      </c>
      <c r="D84" s="233" t="s">
        <v>167</v>
      </c>
      <c r="E84" s="234" t="s">
        <v>1492</v>
      </c>
      <c r="F84" s="235" t="s">
        <v>1493</v>
      </c>
      <c r="G84" s="236" t="s">
        <v>159</v>
      </c>
      <c r="H84" s="237">
        <v>74</v>
      </c>
      <c r="I84" s="238"/>
      <c r="J84" s="239">
        <f>ROUND(I84*H84,2)</f>
        <v>0</v>
      </c>
      <c r="K84" s="235" t="s">
        <v>21</v>
      </c>
      <c r="L84" s="240"/>
      <c r="M84" s="241" t="s">
        <v>21</v>
      </c>
      <c r="N84" s="242" t="s">
        <v>45</v>
      </c>
      <c r="O84" s="47"/>
      <c r="P84" s="230">
        <f>O84*H84</f>
        <v>0</v>
      </c>
      <c r="Q84" s="230">
        <v>0.00010000000000000001</v>
      </c>
      <c r="R84" s="230">
        <f>Q84*H84</f>
        <v>0.0074000000000000003</v>
      </c>
      <c r="S84" s="230">
        <v>0</v>
      </c>
      <c r="T84" s="231">
        <f>S84*H84</f>
        <v>0</v>
      </c>
      <c r="AR84" s="24" t="s">
        <v>1357</v>
      </c>
      <c r="AT84" s="24" t="s">
        <v>167</v>
      </c>
      <c r="AU84" s="24" t="s">
        <v>142</v>
      </c>
      <c r="AY84" s="24" t="s">
        <v>134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142</v>
      </c>
      <c r="BK84" s="232">
        <f>ROUND(I84*H84,2)</f>
        <v>0</v>
      </c>
      <c r="BL84" s="24" t="s">
        <v>1357</v>
      </c>
      <c r="BM84" s="24" t="s">
        <v>1494</v>
      </c>
    </row>
    <row r="85" s="1" customFormat="1" ht="16.5" customHeight="1">
      <c r="B85" s="46"/>
      <c r="C85" s="221" t="s">
        <v>148</v>
      </c>
      <c r="D85" s="221" t="s">
        <v>137</v>
      </c>
      <c r="E85" s="222" t="s">
        <v>1495</v>
      </c>
      <c r="F85" s="223" t="s">
        <v>1496</v>
      </c>
      <c r="G85" s="224" t="s">
        <v>159</v>
      </c>
      <c r="H85" s="225">
        <v>27</v>
      </c>
      <c r="I85" s="226"/>
      <c r="J85" s="227">
        <f>ROUND(I85*H85,2)</f>
        <v>0</v>
      </c>
      <c r="K85" s="223" t="s">
        <v>21</v>
      </c>
      <c r="L85" s="72"/>
      <c r="M85" s="228" t="s">
        <v>21</v>
      </c>
      <c r="N85" s="229" t="s">
        <v>45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141</v>
      </c>
      <c r="AT85" s="24" t="s">
        <v>137</v>
      </c>
      <c r="AU85" s="24" t="s">
        <v>142</v>
      </c>
      <c r="AY85" s="24" t="s">
        <v>134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142</v>
      </c>
      <c r="BK85" s="232">
        <f>ROUND(I85*H85,2)</f>
        <v>0</v>
      </c>
      <c r="BL85" s="24" t="s">
        <v>141</v>
      </c>
      <c r="BM85" s="24" t="s">
        <v>1497</v>
      </c>
    </row>
    <row r="86" s="1" customFormat="1" ht="16.5" customHeight="1">
      <c r="B86" s="46"/>
      <c r="C86" s="233" t="s">
        <v>516</v>
      </c>
      <c r="D86" s="233" t="s">
        <v>167</v>
      </c>
      <c r="E86" s="234" t="s">
        <v>1498</v>
      </c>
      <c r="F86" s="235" t="s">
        <v>1499</v>
      </c>
      <c r="G86" s="236" t="s">
        <v>159</v>
      </c>
      <c r="H86" s="237">
        <v>27</v>
      </c>
      <c r="I86" s="238"/>
      <c r="J86" s="239">
        <f>ROUND(I86*H86,2)</f>
        <v>0</v>
      </c>
      <c r="K86" s="235" t="s">
        <v>21</v>
      </c>
      <c r="L86" s="240"/>
      <c r="M86" s="241" t="s">
        <v>21</v>
      </c>
      <c r="N86" s="242" t="s">
        <v>45</v>
      </c>
      <c r="O86" s="47"/>
      <c r="P86" s="230">
        <f>O86*H86</f>
        <v>0</v>
      </c>
      <c r="Q86" s="230">
        <v>0.00010000000000000001</v>
      </c>
      <c r="R86" s="230">
        <f>Q86*H86</f>
        <v>0.0027000000000000001</v>
      </c>
      <c r="S86" s="230">
        <v>0</v>
      </c>
      <c r="T86" s="231">
        <f>S86*H86</f>
        <v>0</v>
      </c>
      <c r="AR86" s="24" t="s">
        <v>1357</v>
      </c>
      <c r="AT86" s="24" t="s">
        <v>167</v>
      </c>
      <c r="AU86" s="24" t="s">
        <v>142</v>
      </c>
      <c r="AY86" s="24" t="s">
        <v>134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142</v>
      </c>
      <c r="BK86" s="232">
        <f>ROUND(I86*H86,2)</f>
        <v>0</v>
      </c>
      <c r="BL86" s="24" t="s">
        <v>1357</v>
      </c>
      <c r="BM86" s="24" t="s">
        <v>1500</v>
      </c>
    </row>
    <row r="87" s="1" customFormat="1" ht="25.5" customHeight="1">
      <c r="B87" s="46"/>
      <c r="C87" s="221" t="s">
        <v>166</v>
      </c>
      <c r="D87" s="221" t="s">
        <v>137</v>
      </c>
      <c r="E87" s="222" t="s">
        <v>1501</v>
      </c>
      <c r="F87" s="223" t="s">
        <v>1502</v>
      </c>
      <c r="G87" s="224" t="s">
        <v>189</v>
      </c>
      <c r="H87" s="225">
        <v>38</v>
      </c>
      <c r="I87" s="226"/>
      <c r="J87" s="227">
        <f>ROUND(I87*H87,2)</f>
        <v>0</v>
      </c>
      <c r="K87" s="223" t="s">
        <v>21</v>
      </c>
      <c r="L87" s="72"/>
      <c r="M87" s="228" t="s">
        <v>21</v>
      </c>
      <c r="N87" s="229" t="s">
        <v>45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141</v>
      </c>
      <c r="AT87" s="24" t="s">
        <v>137</v>
      </c>
      <c r="AU87" s="24" t="s">
        <v>142</v>
      </c>
      <c r="AY87" s="24" t="s">
        <v>134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142</v>
      </c>
      <c r="BK87" s="232">
        <f>ROUND(I87*H87,2)</f>
        <v>0</v>
      </c>
      <c r="BL87" s="24" t="s">
        <v>141</v>
      </c>
      <c r="BM87" s="24" t="s">
        <v>1503</v>
      </c>
    </row>
    <row r="88" s="1" customFormat="1" ht="16.5" customHeight="1">
      <c r="B88" s="46"/>
      <c r="C88" s="233" t="s">
        <v>173</v>
      </c>
      <c r="D88" s="233" t="s">
        <v>167</v>
      </c>
      <c r="E88" s="234" t="s">
        <v>1504</v>
      </c>
      <c r="F88" s="235" t="s">
        <v>1505</v>
      </c>
      <c r="G88" s="236" t="s">
        <v>189</v>
      </c>
      <c r="H88" s="237">
        <v>38</v>
      </c>
      <c r="I88" s="238"/>
      <c r="J88" s="239">
        <f>ROUND(I88*H88,2)</f>
        <v>0</v>
      </c>
      <c r="K88" s="235" t="s">
        <v>21</v>
      </c>
      <c r="L88" s="240"/>
      <c r="M88" s="241" t="s">
        <v>21</v>
      </c>
      <c r="N88" s="242" t="s">
        <v>45</v>
      </c>
      <c r="O88" s="47"/>
      <c r="P88" s="230">
        <f>O88*H88</f>
        <v>0</v>
      </c>
      <c r="Q88" s="230">
        <v>5.0000000000000002E-05</v>
      </c>
      <c r="R88" s="230">
        <f>Q88*H88</f>
        <v>0.0019</v>
      </c>
      <c r="S88" s="230">
        <v>0</v>
      </c>
      <c r="T88" s="231">
        <f>S88*H88</f>
        <v>0</v>
      </c>
      <c r="AR88" s="24" t="s">
        <v>1357</v>
      </c>
      <c r="AT88" s="24" t="s">
        <v>167</v>
      </c>
      <c r="AU88" s="24" t="s">
        <v>142</v>
      </c>
      <c r="AY88" s="24" t="s">
        <v>134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142</v>
      </c>
      <c r="BK88" s="232">
        <f>ROUND(I88*H88,2)</f>
        <v>0</v>
      </c>
      <c r="BL88" s="24" t="s">
        <v>1357</v>
      </c>
      <c r="BM88" s="24" t="s">
        <v>1506</v>
      </c>
    </row>
    <row r="89" s="1" customFormat="1" ht="25.5" customHeight="1">
      <c r="B89" s="46"/>
      <c r="C89" s="221" t="s">
        <v>178</v>
      </c>
      <c r="D89" s="221" t="s">
        <v>137</v>
      </c>
      <c r="E89" s="222" t="s">
        <v>1507</v>
      </c>
      <c r="F89" s="223" t="s">
        <v>1508</v>
      </c>
      <c r="G89" s="224" t="s">
        <v>189</v>
      </c>
      <c r="H89" s="225">
        <v>11</v>
      </c>
      <c r="I89" s="226"/>
      <c r="J89" s="227">
        <f>ROUND(I89*H89,2)</f>
        <v>0</v>
      </c>
      <c r="K89" s="223" t="s">
        <v>21</v>
      </c>
      <c r="L89" s="72"/>
      <c r="M89" s="228" t="s">
        <v>21</v>
      </c>
      <c r="N89" s="229" t="s">
        <v>45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141</v>
      </c>
      <c r="AT89" s="24" t="s">
        <v>137</v>
      </c>
      <c r="AU89" s="24" t="s">
        <v>142</v>
      </c>
      <c r="AY89" s="24" t="s">
        <v>134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142</v>
      </c>
      <c r="BK89" s="232">
        <f>ROUND(I89*H89,2)</f>
        <v>0</v>
      </c>
      <c r="BL89" s="24" t="s">
        <v>141</v>
      </c>
      <c r="BM89" s="24" t="s">
        <v>1509</v>
      </c>
    </row>
    <row r="90" s="1" customFormat="1" ht="16.5" customHeight="1">
      <c r="B90" s="46"/>
      <c r="C90" s="233" t="s">
        <v>186</v>
      </c>
      <c r="D90" s="233" t="s">
        <v>167</v>
      </c>
      <c r="E90" s="234" t="s">
        <v>1510</v>
      </c>
      <c r="F90" s="235" t="s">
        <v>1511</v>
      </c>
      <c r="G90" s="236" t="s">
        <v>189</v>
      </c>
      <c r="H90" s="237">
        <v>11</v>
      </c>
      <c r="I90" s="238"/>
      <c r="J90" s="239">
        <f>ROUND(I90*H90,2)</f>
        <v>0</v>
      </c>
      <c r="K90" s="235" t="s">
        <v>21</v>
      </c>
      <c r="L90" s="240"/>
      <c r="M90" s="241" t="s">
        <v>21</v>
      </c>
      <c r="N90" s="242" t="s">
        <v>45</v>
      </c>
      <c r="O90" s="47"/>
      <c r="P90" s="230">
        <f>O90*H90</f>
        <v>0</v>
      </c>
      <c r="Q90" s="230">
        <v>0.00019000000000000001</v>
      </c>
      <c r="R90" s="230">
        <f>Q90*H90</f>
        <v>0.0020900000000000003</v>
      </c>
      <c r="S90" s="230">
        <v>0</v>
      </c>
      <c r="T90" s="231">
        <f>S90*H90</f>
        <v>0</v>
      </c>
      <c r="AR90" s="24" t="s">
        <v>1357</v>
      </c>
      <c r="AT90" s="24" t="s">
        <v>167</v>
      </c>
      <c r="AU90" s="24" t="s">
        <v>142</v>
      </c>
      <c r="AY90" s="24" t="s">
        <v>134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142</v>
      </c>
      <c r="BK90" s="232">
        <f>ROUND(I90*H90,2)</f>
        <v>0</v>
      </c>
      <c r="BL90" s="24" t="s">
        <v>1357</v>
      </c>
      <c r="BM90" s="24" t="s">
        <v>1512</v>
      </c>
    </row>
    <row r="91" s="1" customFormat="1" ht="25.5" customHeight="1">
      <c r="B91" s="46"/>
      <c r="C91" s="221" t="s">
        <v>135</v>
      </c>
      <c r="D91" s="221" t="s">
        <v>137</v>
      </c>
      <c r="E91" s="222" t="s">
        <v>1513</v>
      </c>
      <c r="F91" s="223" t="s">
        <v>1514</v>
      </c>
      <c r="G91" s="224" t="s">
        <v>189</v>
      </c>
      <c r="H91" s="225">
        <v>2</v>
      </c>
      <c r="I91" s="226"/>
      <c r="J91" s="227">
        <f>ROUND(I91*H91,2)</f>
        <v>0</v>
      </c>
      <c r="K91" s="223" t="s">
        <v>21</v>
      </c>
      <c r="L91" s="72"/>
      <c r="M91" s="228" t="s">
        <v>21</v>
      </c>
      <c r="N91" s="229" t="s">
        <v>45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141</v>
      </c>
      <c r="AT91" s="24" t="s">
        <v>137</v>
      </c>
      <c r="AU91" s="24" t="s">
        <v>142</v>
      </c>
      <c r="AY91" s="24" t="s">
        <v>134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142</v>
      </c>
      <c r="BK91" s="232">
        <f>ROUND(I91*H91,2)</f>
        <v>0</v>
      </c>
      <c r="BL91" s="24" t="s">
        <v>141</v>
      </c>
      <c r="BM91" s="24" t="s">
        <v>1515</v>
      </c>
    </row>
    <row r="92" s="1" customFormat="1" ht="25.5" customHeight="1">
      <c r="B92" s="46"/>
      <c r="C92" s="221" t="s">
        <v>201</v>
      </c>
      <c r="D92" s="221" t="s">
        <v>137</v>
      </c>
      <c r="E92" s="222" t="s">
        <v>1516</v>
      </c>
      <c r="F92" s="223" t="s">
        <v>1517</v>
      </c>
      <c r="G92" s="224" t="s">
        <v>189</v>
      </c>
      <c r="H92" s="225">
        <v>8</v>
      </c>
      <c r="I92" s="226"/>
      <c r="J92" s="227">
        <f>ROUND(I92*H92,2)</f>
        <v>0</v>
      </c>
      <c r="K92" s="223" t="s">
        <v>21</v>
      </c>
      <c r="L92" s="72"/>
      <c r="M92" s="228" t="s">
        <v>21</v>
      </c>
      <c r="N92" s="229" t="s">
        <v>45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141</v>
      </c>
      <c r="AT92" s="24" t="s">
        <v>137</v>
      </c>
      <c r="AU92" s="24" t="s">
        <v>142</v>
      </c>
      <c r="AY92" s="24" t="s">
        <v>134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142</v>
      </c>
      <c r="BK92" s="232">
        <f>ROUND(I92*H92,2)</f>
        <v>0</v>
      </c>
      <c r="BL92" s="24" t="s">
        <v>141</v>
      </c>
      <c r="BM92" s="24" t="s">
        <v>1518</v>
      </c>
    </row>
    <row r="93" s="1" customFormat="1" ht="25.5" customHeight="1">
      <c r="B93" s="46"/>
      <c r="C93" s="221" t="s">
        <v>206</v>
      </c>
      <c r="D93" s="221" t="s">
        <v>137</v>
      </c>
      <c r="E93" s="222" t="s">
        <v>1519</v>
      </c>
      <c r="F93" s="223" t="s">
        <v>1520</v>
      </c>
      <c r="G93" s="224" t="s">
        <v>189</v>
      </c>
      <c r="H93" s="225">
        <v>11</v>
      </c>
      <c r="I93" s="226"/>
      <c r="J93" s="227">
        <f>ROUND(I93*H93,2)</f>
        <v>0</v>
      </c>
      <c r="K93" s="223" t="s">
        <v>21</v>
      </c>
      <c r="L93" s="72"/>
      <c r="M93" s="228" t="s">
        <v>21</v>
      </c>
      <c r="N93" s="229" t="s">
        <v>45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141</v>
      </c>
      <c r="AT93" s="24" t="s">
        <v>137</v>
      </c>
      <c r="AU93" s="24" t="s">
        <v>142</v>
      </c>
      <c r="AY93" s="24" t="s">
        <v>134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142</v>
      </c>
      <c r="BK93" s="232">
        <f>ROUND(I93*H93,2)</f>
        <v>0</v>
      </c>
      <c r="BL93" s="24" t="s">
        <v>141</v>
      </c>
      <c r="BM93" s="24" t="s">
        <v>1521</v>
      </c>
    </row>
    <row r="94" s="1" customFormat="1" ht="25.5" customHeight="1">
      <c r="B94" s="46"/>
      <c r="C94" s="221" t="s">
        <v>210</v>
      </c>
      <c r="D94" s="221" t="s">
        <v>137</v>
      </c>
      <c r="E94" s="222" t="s">
        <v>1522</v>
      </c>
      <c r="F94" s="223" t="s">
        <v>1523</v>
      </c>
      <c r="G94" s="224" t="s">
        <v>189</v>
      </c>
      <c r="H94" s="225">
        <v>1</v>
      </c>
      <c r="I94" s="226"/>
      <c r="J94" s="227">
        <f>ROUND(I94*H94,2)</f>
        <v>0</v>
      </c>
      <c r="K94" s="223" t="s">
        <v>21</v>
      </c>
      <c r="L94" s="72"/>
      <c r="M94" s="228" t="s">
        <v>21</v>
      </c>
      <c r="N94" s="229" t="s">
        <v>45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141</v>
      </c>
      <c r="AT94" s="24" t="s">
        <v>137</v>
      </c>
      <c r="AU94" s="24" t="s">
        <v>142</v>
      </c>
      <c r="AY94" s="24" t="s">
        <v>134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142</v>
      </c>
      <c r="BK94" s="232">
        <f>ROUND(I94*H94,2)</f>
        <v>0</v>
      </c>
      <c r="BL94" s="24" t="s">
        <v>141</v>
      </c>
      <c r="BM94" s="24" t="s">
        <v>1524</v>
      </c>
    </row>
    <row r="95" s="1" customFormat="1" ht="16.5" customHeight="1">
      <c r="B95" s="46"/>
      <c r="C95" s="221" t="s">
        <v>215</v>
      </c>
      <c r="D95" s="221" t="s">
        <v>137</v>
      </c>
      <c r="E95" s="222" t="s">
        <v>1525</v>
      </c>
      <c r="F95" s="223" t="s">
        <v>1526</v>
      </c>
      <c r="G95" s="224" t="s">
        <v>189</v>
      </c>
      <c r="H95" s="225">
        <v>2</v>
      </c>
      <c r="I95" s="226"/>
      <c r="J95" s="227">
        <f>ROUND(I95*H95,2)</f>
        <v>0</v>
      </c>
      <c r="K95" s="223" t="s">
        <v>21</v>
      </c>
      <c r="L95" s="72"/>
      <c r="M95" s="228" t="s">
        <v>21</v>
      </c>
      <c r="N95" s="229" t="s">
        <v>45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141</v>
      </c>
      <c r="AT95" s="24" t="s">
        <v>137</v>
      </c>
      <c r="AU95" s="24" t="s">
        <v>142</v>
      </c>
      <c r="AY95" s="24" t="s">
        <v>134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142</v>
      </c>
      <c r="BK95" s="232">
        <f>ROUND(I95*H95,2)</f>
        <v>0</v>
      </c>
      <c r="BL95" s="24" t="s">
        <v>141</v>
      </c>
      <c r="BM95" s="24" t="s">
        <v>1527</v>
      </c>
    </row>
    <row r="96" s="1" customFormat="1" ht="16.5" customHeight="1">
      <c r="B96" s="46"/>
      <c r="C96" s="221" t="s">
        <v>548</v>
      </c>
      <c r="D96" s="221" t="s">
        <v>137</v>
      </c>
      <c r="E96" s="222" t="s">
        <v>1528</v>
      </c>
      <c r="F96" s="223" t="s">
        <v>1529</v>
      </c>
      <c r="G96" s="224" t="s">
        <v>189</v>
      </c>
      <c r="H96" s="225">
        <v>3</v>
      </c>
      <c r="I96" s="226"/>
      <c r="J96" s="227">
        <f>ROUND(I96*H96,2)</f>
        <v>0</v>
      </c>
      <c r="K96" s="223" t="s">
        <v>21</v>
      </c>
      <c r="L96" s="72"/>
      <c r="M96" s="228" t="s">
        <v>21</v>
      </c>
      <c r="N96" s="229" t="s">
        <v>45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141</v>
      </c>
      <c r="AT96" s="24" t="s">
        <v>137</v>
      </c>
      <c r="AU96" s="24" t="s">
        <v>142</v>
      </c>
      <c r="AY96" s="24" t="s">
        <v>134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142</v>
      </c>
      <c r="BK96" s="232">
        <f>ROUND(I96*H96,2)</f>
        <v>0</v>
      </c>
      <c r="BL96" s="24" t="s">
        <v>141</v>
      </c>
      <c r="BM96" s="24" t="s">
        <v>1530</v>
      </c>
    </row>
    <row r="97" s="1" customFormat="1" ht="16.5" customHeight="1">
      <c r="B97" s="46"/>
      <c r="C97" s="233" t="s">
        <v>10</v>
      </c>
      <c r="D97" s="233" t="s">
        <v>167</v>
      </c>
      <c r="E97" s="234" t="s">
        <v>1531</v>
      </c>
      <c r="F97" s="235" t="s">
        <v>1532</v>
      </c>
      <c r="G97" s="236" t="s">
        <v>189</v>
      </c>
      <c r="H97" s="237">
        <v>2</v>
      </c>
      <c r="I97" s="238"/>
      <c r="J97" s="239">
        <f>ROUND(I97*H97,2)</f>
        <v>0</v>
      </c>
      <c r="K97" s="235" t="s">
        <v>21</v>
      </c>
      <c r="L97" s="240"/>
      <c r="M97" s="241" t="s">
        <v>21</v>
      </c>
      <c r="N97" s="242" t="s">
        <v>45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1357</v>
      </c>
      <c r="AT97" s="24" t="s">
        <v>167</v>
      </c>
      <c r="AU97" s="24" t="s">
        <v>142</v>
      </c>
      <c r="AY97" s="24" t="s">
        <v>134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142</v>
      </c>
      <c r="BK97" s="232">
        <f>ROUND(I97*H97,2)</f>
        <v>0</v>
      </c>
      <c r="BL97" s="24" t="s">
        <v>1357</v>
      </c>
      <c r="BM97" s="24" t="s">
        <v>1533</v>
      </c>
    </row>
    <row r="98" s="1" customFormat="1" ht="16.5" customHeight="1">
      <c r="B98" s="46"/>
      <c r="C98" s="233" t="s">
        <v>146</v>
      </c>
      <c r="D98" s="233" t="s">
        <v>167</v>
      </c>
      <c r="E98" s="234" t="s">
        <v>1534</v>
      </c>
      <c r="F98" s="235" t="s">
        <v>1535</v>
      </c>
      <c r="G98" s="236" t="s">
        <v>189</v>
      </c>
      <c r="H98" s="237">
        <v>1</v>
      </c>
      <c r="I98" s="238"/>
      <c r="J98" s="239">
        <f>ROUND(I98*H98,2)</f>
        <v>0</v>
      </c>
      <c r="K98" s="235" t="s">
        <v>21</v>
      </c>
      <c r="L98" s="240"/>
      <c r="M98" s="241" t="s">
        <v>21</v>
      </c>
      <c r="N98" s="242" t="s">
        <v>45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1357</v>
      </c>
      <c r="AT98" s="24" t="s">
        <v>167</v>
      </c>
      <c r="AU98" s="24" t="s">
        <v>142</v>
      </c>
      <c r="AY98" s="24" t="s">
        <v>134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142</v>
      </c>
      <c r="BK98" s="232">
        <f>ROUND(I98*H98,2)</f>
        <v>0</v>
      </c>
      <c r="BL98" s="24" t="s">
        <v>1357</v>
      </c>
      <c r="BM98" s="24" t="s">
        <v>1536</v>
      </c>
    </row>
    <row r="99" s="1" customFormat="1" ht="16.5" customHeight="1">
      <c r="B99" s="46"/>
      <c r="C99" s="221" t="s">
        <v>287</v>
      </c>
      <c r="D99" s="221" t="s">
        <v>137</v>
      </c>
      <c r="E99" s="222" t="s">
        <v>1537</v>
      </c>
      <c r="F99" s="223" t="s">
        <v>1538</v>
      </c>
      <c r="G99" s="224" t="s">
        <v>189</v>
      </c>
      <c r="H99" s="225">
        <v>2</v>
      </c>
      <c r="I99" s="226"/>
      <c r="J99" s="227">
        <f>ROUND(I99*H99,2)</f>
        <v>0</v>
      </c>
      <c r="K99" s="223" t="s">
        <v>21</v>
      </c>
      <c r="L99" s="72"/>
      <c r="M99" s="228" t="s">
        <v>21</v>
      </c>
      <c r="N99" s="229" t="s">
        <v>45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141</v>
      </c>
      <c r="AT99" s="24" t="s">
        <v>137</v>
      </c>
      <c r="AU99" s="24" t="s">
        <v>142</v>
      </c>
      <c r="AY99" s="24" t="s">
        <v>134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142</v>
      </c>
      <c r="BK99" s="232">
        <f>ROUND(I99*H99,2)</f>
        <v>0</v>
      </c>
      <c r="BL99" s="24" t="s">
        <v>141</v>
      </c>
      <c r="BM99" s="24" t="s">
        <v>1539</v>
      </c>
    </row>
    <row r="100" s="1" customFormat="1" ht="16.5" customHeight="1">
      <c r="B100" s="46"/>
      <c r="C100" s="233" t="s">
        <v>291</v>
      </c>
      <c r="D100" s="233" t="s">
        <v>167</v>
      </c>
      <c r="E100" s="234" t="s">
        <v>1540</v>
      </c>
      <c r="F100" s="235" t="s">
        <v>1541</v>
      </c>
      <c r="G100" s="236" t="s">
        <v>189</v>
      </c>
      <c r="H100" s="237">
        <v>2</v>
      </c>
      <c r="I100" s="238"/>
      <c r="J100" s="239">
        <f>ROUND(I100*H100,2)</f>
        <v>0</v>
      </c>
      <c r="K100" s="235" t="s">
        <v>21</v>
      </c>
      <c r="L100" s="240"/>
      <c r="M100" s="241" t="s">
        <v>21</v>
      </c>
      <c r="N100" s="242" t="s">
        <v>45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1357</v>
      </c>
      <c r="AT100" s="24" t="s">
        <v>167</v>
      </c>
      <c r="AU100" s="24" t="s">
        <v>142</v>
      </c>
      <c r="AY100" s="24" t="s">
        <v>134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142</v>
      </c>
      <c r="BK100" s="232">
        <f>ROUND(I100*H100,2)</f>
        <v>0</v>
      </c>
      <c r="BL100" s="24" t="s">
        <v>1357</v>
      </c>
      <c r="BM100" s="24" t="s">
        <v>1542</v>
      </c>
    </row>
    <row r="101" s="1" customFormat="1" ht="16.5" customHeight="1">
      <c r="B101" s="46"/>
      <c r="C101" s="221" t="s">
        <v>295</v>
      </c>
      <c r="D101" s="221" t="s">
        <v>137</v>
      </c>
      <c r="E101" s="222" t="s">
        <v>1543</v>
      </c>
      <c r="F101" s="223" t="s">
        <v>1544</v>
      </c>
      <c r="G101" s="224" t="s">
        <v>189</v>
      </c>
      <c r="H101" s="225">
        <v>4</v>
      </c>
      <c r="I101" s="226"/>
      <c r="J101" s="227">
        <f>ROUND(I101*H101,2)</f>
        <v>0</v>
      </c>
      <c r="K101" s="223" t="s">
        <v>21</v>
      </c>
      <c r="L101" s="72"/>
      <c r="M101" s="228" t="s">
        <v>21</v>
      </c>
      <c r="N101" s="229" t="s">
        <v>45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141</v>
      </c>
      <c r="AT101" s="24" t="s">
        <v>137</v>
      </c>
      <c r="AU101" s="24" t="s">
        <v>142</v>
      </c>
      <c r="AY101" s="24" t="s">
        <v>134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142</v>
      </c>
      <c r="BK101" s="232">
        <f>ROUND(I101*H101,2)</f>
        <v>0</v>
      </c>
      <c r="BL101" s="24" t="s">
        <v>141</v>
      </c>
      <c r="BM101" s="24" t="s">
        <v>1545</v>
      </c>
    </row>
    <row r="102" s="1" customFormat="1" ht="16.5" customHeight="1">
      <c r="B102" s="46"/>
      <c r="C102" s="233" t="s">
        <v>299</v>
      </c>
      <c r="D102" s="233" t="s">
        <v>167</v>
      </c>
      <c r="E102" s="234" t="s">
        <v>1546</v>
      </c>
      <c r="F102" s="235" t="s">
        <v>1547</v>
      </c>
      <c r="G102" s="236" t="s">
        <v>189</v>
      </c>
      <c r="H102" s="237">
        <v>4</v>
      </c>
      <c r="I102" s="238"/>
      <c r="J102" s="239">
        <f>ROUND(I102*H102,2)</f>
        <v>0</v>
      </c>
      <c r="K102" s="235" t="s">
        <v>21</v>
      </c>
      <c r="L102" s="240"/>
      <c r="M102" s="241" t="s">
        <v>21</v>
      </c>
      <c r="N102" s="242" t="s">
        <v>45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1357</v>
      </c>
      <c r="AT102" s="24" t="s">
        <v>167</v>
      </c>
      <c r="AU102" s="24" t="s">
        <v>142</v>
      </c>
      <c r="AY102" s="24" t="s">
        <v>134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142</v>
      </c>
      <c r="BK102" s="232">
        <f>ROUND(I102*H102,2)</f>
        <v>0</v>
      </c>
      <c r="BL102" s="24" t="s">
        <v>1357</v>
      </c>
      <c r="BM102" s="24" t="s">
        <v>1548</v>
      </c>
    </row>
    <row r="103" s="1" customFormat="1" ht="16.5" customHeight="1">
      <c r="B103" s="46"/>
      <c r="C103" s="221" t="s">
        <v>9</v>
      </c>
      <c r="D103" s="221" t="s">
        <v>137</v>
      </c>
      <c r="E103" s="222" t="s">
        <v>1549</v>
      </c>
      <c r="F103" s="223" t="s">
        <v>1550</v>
      </c>
      <c r="G103" s="224" t="s">
        <v>189</v>
      </c>
      <c r="H103" s="225">
        <v>1</v>
      </c>
      <c r="I103" s="226"/>
      <c r="J103" s="227">
        <f>ROUND(I103*H103,2)</f>
        <v>0</v>
      </c>
      <c r="K103" s="223" t="s">
        <v>21</v>
      </c>
      <c r="L103" s="72"/>
      <c r="M103" s="228" t="s">
        <v>21</v>
      </c>
      <c r="N103" s="229" t="s">
        <v>45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141</v>
      </c>
      <c r="AT103" s="24" t="s">
        <v>137</v>
      </c>
      <c r="AU103" s="24" t="s">
        <v>142</v>
      </c>
      <c r="AY103" s="24" t="s">
        <v>134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142</v>
      </c>
      <c r="BK103" s="232">
        <f>ROUND(I103*H103,2)</f>
        <v>0</v>
      </c>
      <c r="BL103" s="24" t="s">
        <v>141</v>
      </c>
      <c r="BM103" s="24" t="s">
        <v>1551</v>
      </c>
    </row>
    <row r="104" s="1" customFormat="1" ht="16.5" customHeight="1">
      <c r="B104" s="46"/>
      <c r="C104" s="233" t="s">
        <v>314</v>
      </c>
      <c r="D104" s="233" t="s">
        <v>167</v>
      </c>
      <c r="E104" s="234" t="s">
        <v>1552</v>
      </c>
      <c r="F104" s="235" t="s">
        <v>1553</v>
      </c>
      <c r="G104" s="236" t="s">
        <v>189</v>
      </c>
      <c r="H104" s="237">
        <v>1</v>
      </c>
      <c r="I104" s="238"/>
      <c r="J104" s="239">
        <f>ROUND(I104*H104,2)</f>
        <v>0</v>
      </c>
      <c r="K104" s="235" t="s">
        <v>21</v>
      </c>
      <c r="L104" s="240"/>
      <c r="M104" s="241" t="s">
        <v>21</v>
      </c>
      <c r="N104" s="242" t="s">
        <v>45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1357</v>
      </c>
      <c r="AT104" s="24" t="s">
        <v>167</v>
      </c>
      <c r="AU104" s="24" t="s">
        <v>142</v>
      </c>
      <c r="AY104" s="24" t="s">
        <v>134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142</v>
      </c>
      <c r="BK104" s="232">
        <f>ROUND(I104*H104,2)</f>
        <v>0</v>
      </c>
      <c r="BL104" s="24" t="s">
        <v>1357</v>
      </c>
      <c r="BM104" s="24" t="s">
        <v>1554</v>
      </c>
    </row>
    <row r="105" s="1" customFormat="1" ht="16.5" customHeight="1">
      <c r="B105" s="46"/>
      <c r="C105" s="221" t="s">
        <v>318</v>
      </c>
      <c r="D105" s="221" t="s">
        <v>137</v>
      </c>
      <c r="E105" s="222" t="s">
        <v>1555</v>
      </c>
      <c r="F105" s="223" t="s">
        <v>1556</v>
      </c>
      <c r="G105" s="224" t="s">
        <v>189</v>
      </c>
      <c r="H105" s="225">
        <v>2</v>
      </c>
      <c r="I105" s="226"/>
      <c r="J105" s="227">
        <f>ROUND(I105*H105,2)</f>
        <v>0</v>
      </c>
      <c r="K105" s="223" t="s">
        <v>21</v>
      </c>
      <c r="L105" s="72"/>
      <c r="M105" s="228" t="s">
        <v>21</v>
      </c>
      <c r="N105" s="229" t="s">
        <v>45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141</v>
      </c>
      <c r="AT105" s="24" t="s">
        <v>137</v>
      </c>
      <c r="AU105" s="24" t="s">
        <v>142</v>
      </c>
      <c r="AY105" s="24" t="s">
        <v>134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142</v>
      </c>
      <c r="BK105" s="232">
        <f>ROUND(I105*H105,2)</f>
        <v>0</v>
      </c>
      <c r="BL105" s="24" t="s">
        <v>141</v>
      </c>
      <c r="BM105" s="24" t="s">
        <v>1557</v>
      </c>
    </row>
    <row r="106" s="1" customFormat="1" ht="16.5" customHeight="1">
      <c r="B106" s="46"/>
      <c r="C106" s="233" t="s">
        <v>322</v>
      </c>
      <c r="D106" s="233" t="s">
        <v>167</v>
      </c>
      <c r="E106" s="234" t="s">
        <v>1558</v>
      </c>
      <c r="F106" s="235" t="s">
        <v>1559</v>
      </c>
      <c r="G106" s="236" t="s">
        <v>189</v>
      </c>
      <c r="H106" s="237">
        <v>2</v>
      </c>
      <c r="I106" s="238"/>
      <c r="J106" s="239">
        <f>ROUND(I106*H106,2)</f>
        <v>0</v>
      </c>
      <c r="K106" s="235" t="s">
        <v>21</v>
      </c>
      <c r="L106" s="240"/>
      <c r="M106" s="241" t="s">
        <v>21</v>
      </c>
      <c r="N106" s="242" t="s">
        <v>45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1357</v>
      </c>
      <c r="AT106" s="24" t="s">
        <v>167</v>
      </c>
      <c r="AU106" s="24" t="s">
        <v>142</v>
      </c>
      <c r="AY106" s="24" t="s">
        <v>134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142</v>
      </c>
      <c r="BK106" s="232">
        <f>ROUND(I106*H106,2)</f>
        <v>0</v>
      </c>
      <c r="BL106" s="24" t="s">
        <v>1357</v>
      </c>
      <c r="BM106" s="24" t="s">
        <v>1560</v>
      </c>
    </row>
    <row r="107" s="1" customFormat="1" ht="16.5" customHeight="1">
      <c r="B107" s="46"/>
      <c r="C107" s="221" t="s">
        <v>330</v>
      </c>
      <c r="D107" s="221" t="s">
        <v>137</v>
      </c>
      <c r="E107" s="222" t="s">
        <v>1561</v>
      </c>
      <c r="F107" s="223" t="s">
        <v>1562</v>
      </c>
      <c r="G107" s="224" t="s">
        <v>189</v>
      </c>
      <c r="H107" s="225">
        <v>1</v>
      </c>
      <c r="I107" s="226"/>
      <c r="J107" s="227">
        <f>ROUND(I107*H107,2)</f>
        <v>0</v>
      </c>
      <c r="K107" s="223" t="s">
        <v>21</v>
      </c>
      <c r="L107" s="72"/>
      <c r="M107" s="228" t="s">
        <v>21</v>
      </c>
      <c r="N107" s="229" t="s">
        <v>45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141</v>
      </c>
      <c r="AT107" s="24" t="s">
        <v>137</v>
      </c>
      <c r="AU107" s="24" t="s">
        <v>142</v>
      </c>
      <c r="AY107" s="24" t="s">
        <v>134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142</v>
      </c>
      <c r="BK107" s="232">
        <f>ROUND(I107*H107,2)</f>
        <v>0</v>
      </c>
      <c r="BL107" s="24" t="s">
        <v>141</v>
      </c>
      <c r="BM107" s="24" t="s">
        <v>1563</v>
      </c>
    </row>
    <row r="108" s="1" customFormat="1" ht="16.5" customHeight="1">
      <c r="B108" s="46"/>
      <c r="C108" s="233" t="s">
        <v>334</v>
      </c>
      <c r="D108" s="233" t="s">
        <v>167</v>
      </c>
      <c r="E108" s="234" t="s">
        <v>1564</v>
      </c>
      <c r="F108" s="235" t="s">
        <v>1565</v>
      </c>
      <c r="G108" s="236" t="s">
        <v>189</v>
      </c>
      <c r="H108" s="237">
        <v>1</v>
      </c>
      <c r="I108" s="238"/>
      <c r="J108" s="239">
        <f>ROUND(I108*H108,2)</f>
        <v>0</v>
      </c>
      <c r="K108" s="235" t="s">
        <v>21</v>
      </c>
      <c r="L108" s="240"/>
      <c r="M108" s="241" t="s">
        <v>21</v>
      </c>
      <c r="N108" s="242" t="s">
        <v>45</v>
      </c>
      <c r="O108" s="47"/>
      <c r="P108" s="230">
        <f>O108*H108</f>
        <v>0</v>
      </c>
      <c r="Q108" s="230">
        <v>6.9999999999999994E-05</v>
      </c>
      <c r="R108" s="230">
        <f>Q108*H108</f>
        <v>6.9999999999999994E-05</v>
      </c>
      <c r="S108" s="230">
        <v>0</v>
      </c>
      <c r="T108" s="231">
        <f>S108*H108</f>
        <v>0</v>
      </c>
      <c r="AR108" s="24" t="s">
        <v>1357</v>
      </c>
      <c r="AT108" s="24" t="s">
        <v>167</v>
      </c>
      <c r="AU108" s="24" t="s">
        <v>142</v>
      </c>
      <c r="AY108" s="24" t="s">
        <v>134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142</v>
      </c>
      <c r="BK108" s="232">
        <f>ROUND(I108*H108,2)</f>
        <v>0</v>
      </c>
      <c r="BL108" s="24" t="s">
        <v>1357</v>
      </c>
      <c r="BM108" s="24" t="s">
        <v>1566</v>
      </c>
    </row>
    <row r="109" s="1" customFormat="1" ht="25.5" customHeight="1">
      <c r="B109" s="46"/>
      <c r="C109" s="221" t="s">
        <v>342</v>
      </c>
      <c r="D109" s="221" t="s">
        <v>137</v>
      </c>
      <c r="E109" s="222" t="s">
        <v>1567</v>
      </c>
      <c r="F109" s="223" t="s">
        <v>1568</v>
      </c>
      <c r="G109" s="224" t="s">
        <v>189</v>
      </c>
      <c r="H109" s="225">
        <v>1</v>
      </c>
      <c r="I109" s="226"/>
      <c r="J109" s="227">
        <f>ROUND(I109*H109,2)</f>
        <v>0</v>
      </c>
      <c r="K109" s="223" t="s">
        <v>21</v>
      </c>
      <c r="L109" s="72"/>
      <c r="M109" s="228" t="s">
        <v>21</v>
      </c>
      <c r="N109" s="229" t="s">
        <v>45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141</v>
      </c>
      <c r="AT109" s="24" t="s">
        <v>137</v>
      </c>
      <c r="AU109" s="24" t="s">
        <v>142</v>
      </c>
      <c r="AY109" s="24" t="s">
        <v>134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142</v>
      </c>
      <c r="BK109" s="232">
        <f>ROUND(I109*H109,2)</f>
        <v>0</v>
      </c>
      <c r="BL109" s="24" t="s">
        <v>141</v>
      </c>
      <c r="BM109" s="24" t="s">
        <v>1569</v>
      </c>
    </row>
    <row r="110" s="1" customFormat="1" ht="16.5" customHeight="1">
      <c r="B110" s="46"/>
      <c r="C110" s="233" t="s">
        <v>364</v>
      </c>
      <c r="D110" s="233" t="s">
        <v>167</v>
      </c>
      <c r="E110" s="234" t="s">
        <v>1570</v>
      </c>
      <c r="F110" s="235" t="s">
        <v>1571</v>
      </c>
      <c r="G110" s="236" t="s">
        <v>189</v>
      </c>
      <c r="H110" s="237">
        <v>1</v>
      </c>
      <c r="I110" s="238"/>
      <c r="J110" s="239">
        <f>ROUND(I110*H110,2)</f>
        <v>0</v>
      </c>
      <c r="K110" s="235" t="s">
        <v>21</v>
      </c>
      <c r="L110" s="240"/>
      <c r="M110" s="241" t="s">
        <v>21</v>
      </c>
      <c r="N110" s="242" t="s">
        <v>45</v>
      </c>
      <c r="O110" s="47"/>
      <c r="P110" s="230">
        <f>O110*H110</f>
        <v>0</v>
      </c>
      <c r="Q110" s="230">
        <v>0.00038999999999999999</v>
      </c>
      <c r="R110" s="230">
        <f>Q110*H110</f>
        <v>0.00038999999999999999</v>
      </c>
      <c r="S110" s="230">
        <v>0</v>
      </c>
      <c r="T110" s="231">
        <f>S110*H110</f>
        <v>0</v>
      </c>
      <c r="AR110" s="24" t="s">
        <v>1357</v>
      </c>
      <c r="AT110" s="24" t="s">
        <v>167</v>
      </c>
      <c r="AU110" s="24" t="s">
        <v>142</v>
      </c>
      <c r="AY110" s="24" t="s">
        <v>134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142</v>
      </c>
      <c r="BK110" s="232">
        <f>ROUND(I110*H110,2)</f>
        <v>0</v>
      </c>
      <c r="BL110" s="24" t="s">
        <v>1357</v>
      </c>
      <c r="BM110" s="24" t="s">
        <v>1572</v>
      </c>
    </row>
    <row r="111" s="1" customFormat="1" ht="16.5" customHeight="1">
      <c r="B111" s="46"/>
      <c r="C111" s="221" t="s">
        <v>368</v>
      </c>
      <c r="D111" s="221" t="s">
        <v>137</v>
      </c>
      <c r="E111" s="222" t="s">
        <v>1573</v>
      </c>
      <c r="F111" s="223" t="s">
        <v>1574</v>
      </c>
      <c r="G111" s="224" t="s">
        <v>189</v>
      </c>
      <c r="H111" s="225">
        <v>2</v>
      </c>
      <c r="I111" s="226"/>
      <c r="J111" s="227">
        <f>ROUND(I111*H111,2)</f>
        <v>0</v>
      </c>
      <c r="K111" s="223" t="s">
        <v>21</v>
      </c>
      <c r="L111" s="72"/>
      <c r="M111" s="228" t="s">
        <v>21</v>
      </c>
      <c r="N111" s="229" t="s">
        <v>45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141</v>
      </c>
      <c r="AT111" s="24" t="s">
        <v>137</v>
      </c>
      <c r="AU111" s="24" t="s">
        <v>142</v>
      </c>
      <c r="AY111" s="24" t="s">
        <v>134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142</v>
      </c>
      <c r="BK111" s="232">
        <f>ROUND(I111*H111,2)</f>
        <v>0</v>
      </c>
      <c r="BL111" s="24" t="s">
        <v>141</v>
      </c>
      <c r="BM111" s="24" t="s">
        <v>1575</v>
      </c>
    </row>
    <row r="112" s="1" customFormat="1" ht="16.5" customHeight="1">
      <c r="B112" s="46"/>
      <c r="C112" s="233" t="s">
        <v>372</v>
      </c>
      <c r="D112" s="233" t="s">
        <v>167</v>
      </c>
      <c r="E112" s="234" t="s">
        <v>1576</v>
      </c>
      <c r="F112" s="235" t="s">
        <v>1577</v>
      </c>
      <c r="G112" s="236" t="s">
        <v>189</v>
      </c>
      <c r="H112" s="237">
        <v>2</v>
      </c>
      <c r="I112" s="238"/>
      <c r="J112" s="239">
        <f>ROUND(I112*H112,2)</f>
        <v>0</v>
      </c>
      <c r="K112" s="235" t="s">
        <v>21</v>
      </c>
      <c r="L112" s="240"/>
      <c r="M112" s="241" t="s">
        <v>21</v>
      </c>
      <c r="N112" s="242" t="s">
        <v>45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1357</v>
      </c>
      <c r="AT112" s="24" t="s">
        <v>167</v>
      </c>
      <c r="AU112" s="24" t="s">
        <v>142</v>
      </c>
      <c r="AY112" s="24" t="s">
        <v>134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142</v>
      </c>
      <c r="BK112" s="232">
        <f>ROUND(I112*H112,2)</f>
        <v>0</v>
      </c>
      <c r="BL112" s="24" t="s">
        <v>1357</v>
      </c>
      <c r="BM112" s="24" t="s">
        <v>1578</v>
      </c>
    </row>
    <row r="113" s="1" customFormat="1" ht="25.5" customHeight="1">
      <c r="B113" s="46"/>
      <c r="C113" s="221" t="s">
        <v>376</v>
      </c>
      <c r="D113" s="221" t="s">
        <v>137</v>
      </c>
      <c r="E113" s="222" t="s">
        <v>1579</v>
      </c>
      <c r="F113" s="223" t="s">
        <v>1580</v>
      </c>
      <c r="G113" s="224" t="s">
        <v>189</v>
      </c>
      <c r="H113" s="225">
        <v>16</v>
      </c>
      <c r="I113" s="226"/>
      <c r="J113" s="227">
        <f>ROUND(I113*H113,2)</f>
        <v>0</v>
      </c>
      <c r="K113" s="223" t="s">
        <v>21</v>
      </c>
      <c r="L113" s="72"/>
      <c r="M113" s="228" t="s">
        <v>21</v>
      </c>
      <c r="N113" s="229" t="s">
        <v>45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141</v>
      </c>
      <c r="AT113" s="24" t="s">
        <v>137</v>
      </c>
      <c r="AU113" s="24" t="s">
        <v>142</v>
      </c>
      <c r="AY113" s="24" t="s">
        <v>134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142</v>
      </c>
      <c r="BK113" s="232">
        <f>ROUND(I113*H113,2)</f>
        <v>0</v>
      </c>
      <c r="BL113" s="24" t="s">
        <v>141</v>
      </c>
      <c r="BM113" s="24" t="s">
        <v>1581</v>
      </c>
    </row>
    <row r="114" s="1" customFormat="1" ht="16.5" customHeight="1">
      <c r="B114" s="46"/>
      <c r="C114" s="233" t="s">
        <v>171</v>
      </c>
      <c r="D114" s="233" t="s">
        <v>167</v>
      </c>
      <c r="E114" s="234" t="s">
        <v>1582</v>
      </c>
      <c r="F114" s="235" t="s">
        <v>1583</v>
      </c>
      <c r="G114" s="236" t="s">
        <v>189</v>
      </c>
      <c r="H114" s="237">
        <v>12</v>
      </c>
      <c r="I114" s="238"/>
      <c r="J114" s="239">
        <f>ROUND(I114*H114,2)</f>
        <v>0</v>
      </c>
      <c r="K114" s="235" t="s">
        <v>21</v>
      </c>
      <c r="L114" s="240"/>
      <c r="M114" s="241" t="s">
        <v>21</v>
      </c>
      <c r="N114" s="242" t="s">
        <v>45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1357</v>
      </c>
      <c r="AT114" s="24" t="s">
        <v>167</v>
      </c>
      <c r="AU114" s="24" t="s">
        <v>142</v>
      </c>
      <c r="AY114" s="24" t="s">
        <v>134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142</v>
      </c>
      <c r="BK114" s="232">
        <f>ROUND(I114*H114,2)</f>
        <v>0</v>
      </c>
      <c r="BL114" s="24" t="s">
        <v>1357</v>
      </c>
      <c r="BM114" s="24" t="s">
        <v>1584</v>
      </c>
    </row>
    <row r="115" s="1" customFormat="1" ht="16.5" customHeight="1">
      <c r="B115" s="46"/>
      <c r="C115" s="233" t="s">
        <v>383</v>
      </c>
      <c r="D115" s="233" t="s">
        <v>167</v>
      </c>
      <c r="E115" s="234" t="s">
        <v>1585</v>
      </c>
      <c r="F115" s="235" t="s">
        <v>1586</v>
      </c>
      <c r="G115" s="236" t="s">
        <v>189</v>
      </c>
      <c r="H115" s="237">
        <v>4</v>
      </c>
      <c r="I115" s="238"/>
      <c r="J115" s="239">
        <f>ROUND(I115*H115,2)</f>
        <v>0</v>
      </c>
      <c r="K115" s="235" t="s">
        <v>21</v>
      </c>
      <c r="L115" s="240"/>
      <c r="M115" s="241" t="s">
        <v>21</v>
      </c>
      <c r="N115" s="242" t="s">
        <v>45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1357</v>
      </c>
      <c r="AT115" s="24" t="s">
        <v>167</v>
      </c>
      <c r="AU115" s="24" t="s">
        <v>142</v>
      </c>
      <c r="AY115" s="24" t="s">
        <v>134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142</v>
      </c>
      <c r="BK115" s="232">
        <f>ROUND(I115*H115,2)</f>
        <v>0</v>
      </c>
      <c r="BL115" s="24" t="s">
        <v>1357</v>
      </c>
      <c r="BM115" s="24" t="s">
        <v>1587</v>
      </c>
    </row>
    <row r="116" s="1" customFormat="1" ht="25.5" customHeight="1">
      <c r="B116" s="46"/>
      <c r="C116" s="221" t="s">
        <v>579</v>
      </c>
      <c r="D116" s="221" t="s">
        <v>137</v>
      </c>
      <c r="E116" s="222" t="s">
        <v>1588</v>
      </c>
      <c r="F116" s="223" t="s">
        <v>1589</v>
      </c>
      <c r="G116" s="224" t="s">
        <v>189</v>
      </c>
      <c r="H116" s="225">
        <v>7</v>
      </c>
      <c r="I116" s="226"/>
      <c r="J116" s="227">
        <f>ROUND(I116*H116,2)</f>
        <v>0</v>
      </c>
      <c r="K116" s="223" t="s">
        <v>21</v>
      </c>
      <c r="L116" s="72"/>
      <c r="M116" s="228" t="s">
        <v>21</v>
      </c>
      <c r="N116" s="229" t="s">
        <v>45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141</v>
      </c>
      <c r="AT116" s="24" t="s">
        <v>137</v>
      </c>
      <c r="AU116" s="24" t="s">
        <v>142</v>
      </c>
      <c r="AY116" s="24" t="s">
        <v>134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142</v>
      </c>
      <c r="BK116" s="232">
        <f>ROUND(I116*H116,2)</f>
        <v>0</v>
      </c>
      <c r="BL116" s="24" t="s">
        <v>141</v>
      </c>
      <c r="BM116" s="24" t="s">
        <v>1590</v>
      </c>
    </row>
    <row r="117" s="1" customFormat="1" ht="16.5" customHeight="1">
      <c r="B117" s="46"/>
      <c r="C117" s="233" t="s">
        <v>387</v>
      </c>
      <c r="D117" s="233" t="s">
        <v>167</v>
      </c>
      <c r="E117" s="234" t="s">
        <v>1591</v>
      </c>
      <c r="F117" s="235" t="s">
        <v>1592</v>
      </c>
      <c r="G117" s="236" t="s">
        <v>189</v>
      </c>
      <c r="H117" s="237">
        <v>4</v>
      </c>
      <c r="I117" s="238"/>
      <c r="J117" s="239">
        <f>ROUND(I117*H117,2)</f>
        <v>0</v>
      </c>
      <c r="K117" s="235" t="s">
        <v>21</v>
      </c>
      <c r="L117" s="240"/>
      <c r="M117" s="241" t="s">
        <v>21</v>
      </c>
      <c r="N117" s="242" t="s">
        <v>45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1357</v>
      </c>
      <c r="AT117" s="24" t="s">
        <v>167</v>
      </c>
      <c r="AU117" s="24" t="s">
        <v>142</v>
      </c>
      <c r="AY117" s="24" t="s">
        <v>134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142</v>
      </c>
      <c r="BK117" s="232">
        <f>ROUND(I117*H117,2)</f>
        <v>0</v>
      </c>
      <c r="BL117" s="24" t="s">
        <v>1357</v>
      </c>
      <c r="BM117" s="24" t="s">
        <v>1593</v>
      </c>
    </row>
    <row r="118" s="1" customFormat="1" ht="16.5" customHeight="1">
      <c r="B118" s="46"/>
      <c r="C118" s="233" t="s">
        <v>391</v>
      </c>
      <c r="D118" s="233" t="s">
        <v>167</v>
      </c>
      <c r="E118" s="234" t="s">
        <v>1594</v>
      </c>
      <c r="F118" s="235" t="s">
        <v>1595</v>
      </c>
      <c r="G118" s="236" t="s">
        <v>189</v>
      </c>
      <c r="H118" s="237">
        <v>3</v>
      </c>
      <c r="I118" s="238"/>
      <c r="J118" s="239">
        <f>ROUND(I118*H118,2)</f>
        <v>0</v>
      </c>
      <c r="K118" s="235" t="s">
        <v>21</v>
      </c>
      <c r="L118" s="240"/>
      <c r="M118" s="241" t="s">
        <v>21</v>
      </c>
      <c r="N118" s="242" t="s">
        <v>45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1357</v>
      </c>
      <c r="AT118" s="24" t="s">
        <v>167</v>
      </c>
      <c r="AU118" s="24" t="s">
        <v>142</v>
      </c>
      <c r="AY118" s="24" t="s">
        <v>134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142</v>
      </c>
      <c r="BK118" s="232">
        <f>ROUND(I118*H118,2)</f>
        <v>0</v>
      </c>
      <c r="BL118" s="24" t="s">
        <v>1357</v>
      </c>
      <c r="BM118" s="24" t="s">
        <v>1596</v>
      </c>
    </row>
    <row r="119" s="1" customFormat="1" ht="16.5" customHeight="1">
      <c r="B119" s="46"/>
      <c r="C119" s="221" t="s">
        <v>720</v>
      </c>
      <c r="D119" s="221" t="s">
        <v>137</v>
      </c>
      <c r="E119" s="222" t="s">
        <v>1597</v>
      </c>
      <c r="F119" s="223" t="s">
        <v>1598</v>
      </c>
      <c r="G119" s="224" t="s">
        <v>189</v>
      </c>
      <c r="H119" s="225">
        <v>1</v>
      </c>
      <c r="I119" s="226"/>
      <c r="J119" s="227">
        <f>ROUND(I119*H119,2)</f>
        <v>0</v>
      </c>
      <c r="K119" s="223" t="s">
        <v>21</v>
      </c>
      <c r="L119" s="72"/>
      <c r="M119" s="228" t="s">
        <v>21</v>
      </c>
      <c r="N119" s="229" t="s">
        <v>45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141</v>
      </c>
      <c r="AT119" s="24" t="s">
        <v>137</v>
      </c>
      <c r="AU119" s="24" t="s">
        <v>142</v>
      </c>
      <c r="AY119" s="24" t="s">
        <v>134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142</v>
      </c>
      <c r="BK119" s="232">
        <f>ROUND(I119*H119,2)</f>
        <v>0</v>
      </c>
      <c r="BL119" s="24" t="s">
        <v>141</v>
      </c>
      <c r="BM119" s="24" t="s">
        <v>1599</v>
      </c>
    </row>
    <row r="120" s="1" customFormat="1" ht="16.5" customHeight="1">
      <c r="B120" s="46"/>
      <c r="C120" s="233" t="s">
        <v>724</v>
      </c>
      <c r="D120" s="233" t="s">
        <v>167</v>
      </c>
      <c r="E120" s="234" t="s">
        <v>1600</v>
      </c>
      <c r="F120" s="235" t="s">
        <v>1601</v>
      </c>
      <c r="G120" s="236" t="s">
        <v>21</v>
      </c>
      <c r="H120" s="237">
        <v>1</v>
      </c>
      <c r="I120" s="238"/>
      <c r="J120" s="239">
        <f>ROUND(I120*H120,2)</f>
        <v>0</v>
      </c>
      <c r="K120" s="235" t="s">
        <v>21</v>
      </c>
      <c r="L120" s="240"/>
      <c r="M120" s="241" t="s">
        <v>21</v>
      </c>
      <c r="N120" s="242" t="s">
        <v>45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1357</v>
      </c>
      <c r="AT120" s="24" t="s">
        <v>167</v>
      </c>
      <c r="AU120" s="24" t="s">
        <v>142</v>
      </c>
      <c r="AY120" s="24" t="s">
        <v>134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142</v>
      </c>
      <c r="BK120" s="232">
        <f>ROUND(I120*H120,2)</f>
        <v>0</v>
      </c>
      <c r="BL120" s="24" t="s">
        <v>1357</v>
      </c>
      <c r="BM120" s="24" t="s">
        <v>1602</v>
      </c>
    </row>
    <row r="121" s="1" customFormat="1" ht="25.5" customHeight="1">
      <c r="B121" s="46"/>
      <c r="C121" s="221" t="s">
        <v>415</v>
      </c>
      <c r="D121" s="221" t="s">
        <v>137</v>
      </c>
      <c r="E121" s="222" t="s">
        <v>1603</v>
      </c>
      <c r="F121" s="223" t="s">
        <v>1604</v>
      </c>
      <c r="G121" s="224" t="s">
        <v>189</v>
      </c>
      <c r="H121" s="225">
        <v>1</v>
      </c>
      <c r="I121" s="226"/>
      <c r="J121" s="227">
        <f>ROUND(I121*H121,2)</f>
        <v>0</v>
      </c>
      <c r="K121" s="223" t="s">
        <v>21</v>
      </c>
      <c r="L121" s="72"/>
      <c r="M121" s="228" t="s">
        <v>21</v>
      </c>
      <c r="N121" s="229" t="s">
        <v>45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141</v>
      </c>
      <c r="AT121" s="24" t="s">
        <v>137</v>
      </c>
      <c r="AU121" s="24" t="s">
        <v>142</v>
      </c>
      <c r="AY121" s="24" t="s">
        <v>134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142</v>
      </c>
      <c r="BK121" s="232">
        <f>ROUND(I121*H121,2)</f>
        <v>0</v>
      </c>
      <c r="BL121" s="24" t="s">
        <v>141</v>
      </c>
      <c r="BM121" s="24" t="s">
        <v>1605</v>
      </c>
    </row>
    <row r="122" s="1" customFormat="1" ht="16.5" customHeight="1">
      <c r="B122" s="46"/>
      <c r="C122" s="233" t="s">
        <v>421</v>
      </c>
      <c r="D122" s="233" t="s">
        <v>167</v>
      </c>
      <c r="E122" s="234" t="s">
        <v>1606</v>
      </c>
      <c r="F122" s="235" t="s">
        <v>1607</v>
      </c>
      <c r="G122" s="236" t="s">
        <v>189</v>
      </c>
      <c r="H122" s="237">
        <v>1</v>
      </c>
      <c r="I122" s="238"/>
      <c r="J122" s="239">
        <f>ROUND(I122*H122,2)</f>
        <v>0</v>
      </c>
      <c r="K122" s="235" t="s">
        <v>21</v>
      </c>
      <c r="L122" s="240"/>
      <c r="M122" s="241" t="s">
        <v>21</v>
      </c>
      <c r="N122" s="242" t="s">
        <v>45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1357</v>
      </c>
      <c r="AT122" s="24" t="s">
        <v>167</v>
      </c>
      <c r="AU122" s="24" t="s">
        <v>142</v>
      </c>
      <c r="AY122" s="24" t="s">
        <v>134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142</v>
      </c>
      <c r="BK122" s="232">
        <f>ROUND(I122*H122,2)</f>
        <v>0</v>
      </c>
      <c r="BL122" s="24" t="s">
        <v>1357</v>
      </c>
      <c r="BM122" s="24" t="s">
        <v>1608</v>
      </c>
    </row>
    <row r="123" s="1" customFormat="1" ht="25.5" customHeight="1">
      <c r="B123" s="46"/>
      <c r="C123" s="221" t="s">
        <v>1005</v>
      </c>
      <c r="D123" s="221" t="s">
        <v>137</v>
      </c>
      <c r="E123" s="222" t="s">
        <v>1609</v>
      </c>
      <c r="F123" s="223" t="s">
        <v>1610</v>
      </c>
      <c r="G123" s="224" t="s">
        <v>189</v>
      </c>
      <c r="H123" s="225">
        <v>2</v>
      </c>
      <c r="I123" s="226"/>
      <c r="J123" s="227">
        <f>ROUND(I123*H123,2)</f>
        <v>0</v>
      </c>
      <c r="K123" s="223" t="s">
        <v>21</v>
      </c>
      <c r="L123" s="72"/>
      <c r="M123" s="228" t="s">
        <v>21</v>
      </c>
      <c r="N123" s="229" t="s">
        <v>45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141</v>
      </c>
      <c r="AT123" s="24" t="s">
        <v>137</v>
      </c>
      <c r="AU123" s="24" t="s">
        <v>142</v>
      </c>
      <c r="AY123" s="24" t="s">
        <v>134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142</v>
      </c>
      <c r="BK123" s="232">
        <f>ROUND(I123*H123,2)</f>
        <v>0</v>
      </c>
      <c r="BL123" s="24" t="s">
        <v>141</v>
      </c>
      <c r="BM123" s="24" t="s">
        <v>1611</v>
      </c>
    </row>
    <row r="124" s="1" customFormat="1" ht="25.5" customHeight="1">
      <c r="B124" s="46"/>
      <c r="C124" s="233" t="s">
        <v>433</v>
      </c>
      <c r="D124" s="233" t="s">
        <v>167</v>
      </c>
      <c r="E124" s="234" t="s">
        <v>1612</v>
      </c>
      <c r="F124" s="235" t="s">
        <v>1613</v>
      </c>
      <c r="G124" s="236" t="s">
        <v>189</v>
      </c>
      <c r="H124" s="237">
        <v>2</v>
      </c>
      <c r="I124" s="238"/>
      <c r="J124" s="239">
        <f>ROUND(I124*H124,2)</f>
        <v>0</v>
      </c>
      <c r="K124" s="235" t="s">
        <v>21</v>
      </c>
      <c r="L124" s="240"/>
      <c r="M124" s="241" t="s">
        <v>21</v>
      </c>
      <c r="N124" s="242" t="s">
        <v>45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1357</v>
      </c>
      <c r="AT124" s="24" t="s">
        <v>167</v>
      </c>
      <c r="AU124" s="24" t="s">
        <v>142</v>
      </c>
      <c r="AY124" s="24" t="s">
        <v>134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142</v>
      </c>
      <c r="BK124" s="232">
        <f>ROUND(I124*H124,2)</f>
        <v>0</v>
      </c>
      <c r="BL124" s="24" t="s">
        <v>1357</v>
      </c>
      <c r="BM124" s="24" t="s">
        <v>1614</v>
      </c>
    </row>
    <row r="125" s="1" customFormat="1" ht="16.5" customHeight="1">
      <c r="B125" s="46"/>
      <c r="C125" s="221" t="s">
        <v>747</v>
      </c>
      <c r="D125" s="221" t="s">
        <v>137</v>
      </c>
      <c r="E125" s="222" t="s">
        <v>1615</v>
      </c>
      <c r="F125" s="223" t="s">
        <v>1616</v>
      </c>
      <c r="G125" s="224" t="s">
        <v>189</v>
      </c>
      <c r="H125" s="225">
        <v>3</v>
      </c>
      <c r="I125" s="226"/>
      <c r="J125" s="227">
        <f>ROUND(I125*H125,2)</f>
        <v>0</v>
      </c>
      <c r="K125" s="223" t="s">
        <v>21</v>
      </c>
      <c r="L125" s="72"/>
      <c r="M125" s="228" t="s">
        <v>21</v>
      </c>
      <c r="N125" s="229" t="s">
        <v>45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141</v>
      </c>
      <c r="AT125" s="24" t="s">
        <v>137</v>
      </c>
      <c r="AU125" s="24" t="s">
        <v>142</v>
      </c>
      <c r="AY125" s="24" t="s">
        <v>134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142</v>
      </c>
      <c r="BK125" s="232">
        <f>ROUND(I125*H125,2)</f>
        <v>0</v>
      </c>
      <c r="BL125" s="24" t="s">
        <v>141</v>
      </c>
      <c r="BM125" s="24" t="s">
        <v>1617</v>
      </c>
    </row>
    <row r="126" s="1" customFormat="1" ht="25.5" customHeight="1">
      <c r="B126" s="46"/>
      <c r="C126" s="233" t="s">
        <v>751</v>
      </c>
      <c r="D126" s="233" t="s">
        <v>167</v>
      </c>
      <c r="E126" s="234" t="s">
        <v>1618</v>
      </c>
      <c r="F126" s="235" t="s">
        <v>1619</v>
      </c>
      <c r="G126" s="236" t="s">
        <v>189</v>
      </c>
      <c r="H126" s="237">
        <v>2</v>
      </c>
      <c r="I126" s="238"/>
      <c r="J126" s="239">
        <f>ROUND(I126*H126,2)</f>
        <v>0</v>
      </c>
      <c r="K126" s="235" t="s">
        <v>21</v>
      </c>
      <c r="L126" s="240"/>
      <c r="M126" s="241" t="s">
        <v>21</v>
      </c>
      <c r="N126" s="242" t="s">
        <v>45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1357</v>
      </c>
      <c r="AT126" s="24" t="s">
        <v>167</v>
      </c>
      <c r="AU126" s="24" t="s">
        <v>142</v>
      </c>
      <c r="AY126" s="24" t="s">
        <v>134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142</v>
      </c>
      <c r="BK126" s="232">
        <f>ROUND(I126*H126,2)</f>
        <v>0</v>
      </c>
      <c r="BL126" s="24" t="s">
        <v>1357</v>
      </c>
      <c r="BM126" s="24" t="s">
        <v>1620</v>
      </c>
    </row>
    <row r="127" s="1" customFormat="1" ht="25.5" customHeight="1">
      <c r="B127" s="46"/>
      <c r="C127" s="233" t="s">
        <v>1022</v>
      </c>
      <c r="D127" s="233" t="s">
        <v>167</v>
      </c>
      <c r="E127" s="234" t="s">
        <v>1621</v>
      </c>
      <c r="F127" s="235" t="s">
        <v>1622</v>
      </c>
      <c r="G127" s="236" t="s">
        <v>189</v>
      </c>
      <c r="H127" s="237">
        <v>1</v>
      </c>
      <c r="I127" s="238"/>
      <c r="J127" s="239">
        <f>ROUND(I127*H127,2)</f>
        <v>0</v>
      </c>
      <c r="K127" s="235" t="s">
        <v>21</v>
      </c>
      <c r="L127" s="240"/>
      <c r="M127" s="241" t="s">
        <v>21</v>
      </c>
      <c r="N127" s="242" t="s">
        <v>45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1357</v>
      </c>
      <c r="AT127" s="24" t="s">
        <v>167</v>
      </c>
      <c r="AU127" s="24" t="s">
        <v>142</v>
      </c>
      <c r="AY127" s="24" t="s">
        <v>134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142</v>
      </c>
      <c r="BK127" s="232">
        <f>ROUND(I127*H127,2)</f>
        <v>0</v>
      </c>
      <c r="BL127" s="24" t="s">
        <v>1357</v>
      </c>
      <c r="BM127" s="24" t="s">
        <v>1623</v>
      </c>
    </row>
    <row r="128" s="1" customFormat="1" ht="16.5" customHeight="1">
      <c r="B128" s="46"/>
      <c r="C128" s="221" t="s">
        <v>461</v>
      </c>
      <c r="D128" s="221" t="s">
        <v>137</v>
      </c>
      <c r="E128" s="222" t="s">
        <v>1624</v>
      </c>
      <c r="F128" s="223" t="s">
        <v>1625</v>
      </c>
      <c r="G128" s="224" t="s">
        <v>189</v>
      </c>
      <c r="H128" s="225">
        <v>6</v>
      </c>
      <c r="I128" s="226"/>
      <c r="J128" s="227">
        <f>ROUND(I128*H128,2)</f>
        <v>0</v>
      </c>
      <c r="K128" s="223" t="s">
        <v>21</v>
      </c>
      <c r="L128" s="72"/>
      <c r="M128" s="228" t="s">
        <v>21</v>
      </c>
      <c r="N128" s="229" t="s">
        <v>45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141</v>
      </c>
      <c r="AT128" s="24" t="s">
        <v>137</v>
      </c>
      <c r="AU128" s="24" t="s">
        <v>142</v>
      </c>
      <c r="AY128" s="24" t="s">
        <v>134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142</v>
      </c>
      <c r="BK128" s="232">
        <f>ROUND(I128*H128,2)</f>
        <v>0</v>
      </c>
      <c r="BL128" s="24" t="s">
        <v>141</v>
      </c>
      <c r="BM128" s="24" t="s">
        <v>1626</v>
      </c>
    </row>
    <row r="129" s="1" customFormat="1" ht="16.5" customHeight="1">
      <c r="B129" s="46"/>
      <c r="C129" s="233" t="s">
        <v>465</v>
      </c>
      <c r="D129" s="233" t="s">
        <v>167</v>
      </c>
      <c r="E129" s="234" t="s">
        <v>1627</v>
      </c>
      <c r="F129" s="235" t="s">
        <v>1628</v>
      </c>
      <c r="G129" s="236" t="s">
        <v>189</v>
      </c>
      <c r="H129" s="237">
        <v>6</v>
      </c>
      <c r="I129" s="238"/>
      <c r="J129" s="239">
        <f>ROUND(I129*H129,2)</f>
        <v>0</v>
      </c>
      <c r="K129" s="235" t="s">
        <v>21</v>
      </c>
      <c r="L129" s="240"/>
      <c r="M129" s="241" t="s">
        <v>21</v>
      </c>
      <c r="N129" s="242" t="s">
        <v>45</v>
      </c>
      <c r="O129" s="47"/>
      <c r="P129" s="230">
        <f>O129*H129</f>
        <v>0</v>
      </c>
      <c r="Q129" s="230">
        <v>0.00025000000000000001</v>
      </c>
      <c r="R129" s="230">
        <f>Q129*H129</f>
        <v>0.0015</v>
      </c>
      <c r="S129" s="230">
        <v>0</v>
      </c>
      <c r="T129" s="231">
        <f>S129*H129</f>
        <v>0</v>
      </c>
      <c r="AR129" s="24" t="s">
        <v>1357</v>
      </c>
      <c r="AT129" s="24" t="s">
        <v>167</v>
      </c>
      <c r="AU129" s="24" t="s">
        <v>142</v>
      </c>
      <c r="AY129" s="24" t="s">
        <v>134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142</v>
      </c>
      <c r="BK129" s="232">
        <f>ROUND(I129*H129,2)</f>
        <v>0</v>
      </c>
      <c r="BL129" s="24" t="s">
        <v>1357</v>
      </c>
      <c r="BM129" s="24" t="s">
        <v>1629</v>
      </c>
    </row>
    <row r="130" s="1" customFormat="1" ht="16.5" customHeight="1">
      <c r="B130" s="46"/>
      <c r="C130" s="221" t="s">
        <v>469</v>
      </c>
      <c r="D130" s="221" t="s">
        <v>137</v>
      </c>
      <c r="E130" s="222" t="s">
        <v>1630</v>
      </c>
      <c r="F130" s="223" t="s">
        <v>1631</v>
      </c>
      <c r="G130" s="224" t="s">
        <v>189</v>
      </c>
      <c r="H130" s="225">
        <v>2</v>
      </c>
      <c r="I130" s="226"/>
      <c r="J130" s="227">
        <f>ROUND(I130*H130,2)</f>
        <v>0</v>
      </c>
      <c r="K130" s="223" t="s">
        <v>21</v>
      </c>
      <c r="L130" s="72"/>
      <c r="M130" s="228" t="s">
        <v>21</v>
      </c>
      <c r="N130" s="229" t="s">
        <v>45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141</v>
      </c>
      <c r="AT130" s="24" t="s">
        <v>137</v>
      </c>
      <c r="AU130" s="24" t="s">
        <v>142</v>
      </c>
      <c r="AY130" s="24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142</v>
      </c>
      <c r="BK130" s="232">
        <f>ROUND(I130*H130,2)</f>
        <v>0</v>
      </c>
      <c r="BL130" s="24" t="s">
        <v>141</v>
      </c>
      <c r="BM130" s="24" t="s">
        <v>1632</v>
      </c>
    </row>
    <row r="131" s="1" customFormat="1" ht="16.5" customHeight="1">
      <c r="B131" s="46"/>
      <c r="C131" s="233" t="s">
        <v>482</v>
      </c>
      <c r="D131" s="233" t="s">
        <v>167</v>
      </c>
      <c r="E131" s="234" t="s">
        <v>1633</v>
      </c>
      <c r="F131" s="235" t="s">
        <v>1634</v>
      </c>
      <c r="G131" s="236" t="s">
        <v>189</v>
      </c>
      <c r="H131" s="237">
        <v>2</v>
      </c>
      <c r="I131" s="238"/>
      <c r="J131" s="239">
        <f>ROUND(I131*H131,2)</f>
        <v>0</v>
      </c>
      <c r="K131" s="235" t="s">
        <v>21</v>
      </c>
      <c r="L131" s="240"/>
      <c r="M131" s="241" t="s">
        <v>21</v>
      </c>
      <c r="N131" s="242" t="s">
        <v>45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1635</v>
      </c>
      <c r="AT131" s="24" t="s">
        <v>167</v>
      </c>
      <c r="AU131" s="24" t="s">
        <v>142</v>
      </c>
      <c r="AY131" s="24" t="s">
        <v>134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142</v>
      </c>
      <c r="BK131" s="232">
        <f>ROUND(I131*H131,2)</f>
        <v>0</v>
      </c>
      <c r="BL131" s="24" t="s">
        <v>141</v>
      </c>
      <c r="BM131" s="24" t="s">
        <v>1636</v>
      </c>
    </row>
    <row r="132" s="1" customFormat="1" ht="25.5" customHeight="1">
      <c r="B132" s="46"/>
      <c r="C132" s="221" t="s">
        <v>488</v>
      </c>
      <c r="D132" s="221" t="s">
        <v>137</v>
      </c>
      <c r="E132" s="222" t="s">
        <v>1637</v>
      </c>
      <c r="F132" s="223" t="s">
        <v>1638</v>
      </c>
      <c r="G132" s="224" t="s">
        <v>159</v>
      </c>
      <c r="H132" s="225">
        <v>15</v>
      </c>
      <c r="I132" s="226"/>
      <c r="J132" s="227">
        <f>ROUND(I132*H132,2)</f>
        <v>0</v>
      </c>
      <c r="K132" s="223" t="s">
        <v>21</v>
      </c>
      <c r="L132" s="72"/>
      <c r="M132" s="228" t="s">
        <v>21</v>
      </c>
      <c r="N132" s="229" t="s">
        <v>45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141</v>
      </c>
      <c r="AT132" s="24" t="s">
        <v>137</v>
      </c>
      <c r="AU132" s="24" t="s">
        <v>142</v>
      </c>
      <c r="AY132" s="24" t="s">
        <v>134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142</v>
      </c>
      <c r="BK132" s="232">
        <f>ROUND(I132*H132,2)</f>
        <v>0</v>
      </c>
      <c r="BL132" s="24" t="s">
        <v>141</v>
      </c>
      <c r="BM132" s="24" t="s">
        <v>1639</v>
      </c>
    </row>
    <row r="133" s="1" customFormat="1" ht="16.5" customHeight="1">
      <c r="B133" s="46"/>
      <c r="C133" s="233" t="s">
        <v>492</v>
      </c>
      <c r="D133" s="233" t="s">
        <v>167</v>
      </c>
      <c r="E133" s="234" t="s">
        <v>1640</v>
      </c>
      <c r="F133" s="235" t="s">
        <v>1641</v>
      </c>
      <c r="G133" s="236" t="s">
        <v>159</v>
      </c>
      <c r="H133" s="237">
        <v>15</v>
      </c>
      <c r="I133" s="238"/>
      <c r="J133" s="239">
        <f>ROUND(I133*H133,2)</f>
        <v>0</v>
      </c>
      <c r="K133" s="235" t="s">
        <v>21</v>
      </c>
      <c r="L133" s="240"/>
      <c r="M133" s="241" t="s">
        <v>21</v>
      </c>
      <c r="N133" s="242" t="s">
        <v>45</v>
      </c>
      <c r="O133" s="47"/>
      <c r="P133" s="230">
        <f>O133*H133</f>
        <v>0</v>
      </c>
      <c r="Q133" s="230">
        <v>4.0000000000000003E-05</v>
      </c>
      <c r="R133" s="230">
        <f>Q133*H133</f>
        <v>0.00060000000000000006</v>
      </c>
      <c r="S133" s="230">
        <v>0</v>
      </c>
      <c r="T133" s="231">
        <f>S133*H133</f>
        <v>0</v>
      </c>
      <c r="AR133" s="24" t="s">
        <v>1357</v>
      </c>
      <c r="AT133" s="24" t="s">
        <v>167</v>
      </c>
      <c r="AU133" s="24" t="s">
        <v>142</v>
      </c>
      <c r="AY133" s="24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142</v>
      </c>
      <c r="BK133" s="232">
        <f>ROUND(I133*H133,2)</f>
        <v>0</v>
      </c>
      <c r="BL133" s="24" t="s">
        <v>1357</v>
      </c>
      <c r="BM133" s="24" t="s">
        <v>1642</v>
      </c>
    </row>
    <row r="134" s="1" customFormat="1" ht="25.5" customHeight="1">
      <c r="B134" s="46"/>
      <c r="C134" s="221" t="s">
        <v>156</v>
      </c>
      <c r="D134" s="221" t="s">
        <v>137</v>
      </c>
      <c r="E134" s="222" t="s">
        <v>1643</v>
      </c>
      <c r="F134" s="223" t="s">
        <v>1644</v>
      </c>
      <c r="G134" s="224" t="s">
        <v>159</v>
      </c>
      <c r="H134" s="225">
        <v>110</v>
      </c>
      <c r="I134" s="226"/>
      <c r="J134" s="227">
        <f>ROUND(I134*H134,2)</f>
        <v>0</v>
      </c>
      <c r="K134" s="223" t="s">
        <v>21</v>
      </c>
      <c r="L134" s="72"/>
      <c r="M134" s="228" t="s">
        <v>21</v>
      </c>
      <c r="N134" s="229" t="s">
        <v>45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141</v>
      </c>
      <c r="AT134" s="24" t="s">
        <v>137</v>
      </c>
      <c r="AU134" s="24" t="s">
        <v>142</v>
      </c>
      <c r="AY134" s="24" t="s">
        <v>134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142</v>
      </c>
      <c r="BK134" s="232">
        <f>ROUND(I134*H134,2)</f>
        <v>0</v>
      </c>
      <c r="BL134" s="24" t="s">
        <v>141</v>
      </c>
      <c r="BM134" s="24" t="s">
        <v>1645</v>
      </c>
    </row>
    <row r="135" s="1" customFormat="1" ht="16.5" customHeight="1">
      <c r="B135" s="46"/>
      <c r="C135" s="233" t="s">
        <v>162</v>
      </c>
      <c r="D135" s="233" t="s">
        <v>167</v>
      </c>
      <c r="E135" s="234" t="s">
        <v>1646</v>
      </c>
      <c r="F135" s="235" t="s">
        <v>1647</v>
      </c>
      <c r="G135" s="236" t="s">
        <v>159</v>
      </c>
      <c r="H135" s="237">
        <v>110</v>
      </c>
      <c r="I135" s="238"/>
      <c r="J135" s="239">
        <f>ROUND(I135*H135,2)</f>
        <v>0</v>
      </c>
      <c r="K135" s="235" t="s">
        <v>21</v>
      </c>
      <c r="L135" s="240"/>
      <c r="M135" s="241" t="s">
        <v>21</v>
      </c>
      <c r="N135" s="242" t="s">
        <v>45</v>
      </c>
      <c r="O135" s="47"/>
      <c r="P135" s="230">
        <f>O135*H135</f>
        <v>0</v>
      </c>
      <c r="Q135" s="230">
        <v>0.00011</v>
      </c>
      <c r="R135" s="230">
        <f>Q135*H135</f>
        <v>0.0121</v>
      </c>
      <c r="S135" s="230">
        <v>0</v>
      </c>
      <c r="T135" s="231">
        <f>S135*H135</f>
        <v>0</v>
      </c>
      <c r="AR135" s="24" t="s">
        <v>1357</v>
      </c>
      <c r="AT135" s="24" t="s">
        <v>167</v>
      </c>
      <c r="AU135" s="24" t="s">
        <v>142</v>
      </c>
      <c r="AY135" s="24" t="s">
        <v>134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142</v>
      </c>
      <c r="BK135" s="232">
        <f>ROUND(I135*H135,2)</f>
        <v>0</v>
      </c>
      <c r="BL135" s="24" t="s">
        <v>1357</v>
      </c>
      <c r="BM135" s="24" t="s">
        <v>1648</v>
      </c>
    </row>
    <row r="136" s="1" customFormat="1" ht="25.5" customHeight="1">
      <c r="B136" s="46"/>
      <c r="C136" s="221" t="s">
        <v>182</v>
      </c>
      <c r="D136" s="221" t="s">
        <v>137</v>
      </c>
      <c r="E136" s="222" t="s">
        <v>1649</v>
      </c>
      <c r="F136" s="223" t="s">
        <v>1650</v>
      </c>
      <c r="G136" s="224" t="s">
        <v>159</v>
      </c>
      <c r="H136" s="225">
        <v>27</v>
      </c>
      <c r="I136" s="226"/>
      <c r="J136" s="227">
        <f>ROUND(I136*H136,2)</f>
        <v>0</v>
      </c>
      <c r="K136" s="223" t="s">
        <v>21</v>
      </c>
      <c r="L136" s="72"/>
      <c r="M136" s="228" t="s">
        <v>21</v>
      </c>
      <c r="N136" s="229" t="s">
        <v>45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141</v>
      </c>
      <c r="AT136" s="24" t="s">
        <v>137</v>
      </c>
      <c r="AU136" s="24" t="s">
        <v>142</v>
      </c>
      <c r="AY136" s="24" t="s">
        <v>134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142</v>
      </c>
      <c r="BK136" s="232">
        <f>ROUND(I136*H136,2)</f>
        <v>0</v>
      </c>
      <c r="BL136" s="24" t="s">
        <v>141</v>
      </c>
      <c r="BM136" s="24" t="s">
        <v>1651</v>
      </c>
    </row>
    <row r="137" s="1" customFormat="1" ht="16.5" customHeight="1">
      <c r="B137" s="46"/>
      <c r="C137" s="233" t="s">
        <v>783</v>
      </c>
      <c r="D137" s="233" t="s">
        <v>167</v>
      </c>
      <c r="E137" s="234" t="s">
        <v>1652</v>
      </c>
      <c r="F137" s="235" t="s">
        <v>1653</v>
      </c>
      <c r="G137" s="236" t="s">
        <v>159</v>
      </c>
      <c r="H137" s="237">
        <v>27</v>
      </c>
      <c r="I137" s="238"/>
      <c r="J137" s="239">
        <f>ROUND(I137*H137,2)</f>
        <v>0</v>
      </c>
      <c r="K137" s="235" t="s">
        <v>21</v>
      </c>
      <c r="L137" s="240"/>
      <c r="M137" s="241" t="s">
        <v>21</v>
      </c>
      <c r="N137" s="242" t="s">
        <v>45</v>
      </c>
      <c r="O137" s="47"/>
      <c r="P137" s="230">
        <f>O137*H137</f>
        <v>0</v>
      </c>
      <c r="Q137" s="230">
        <v>0.00016000000000000001</v>
      </c>
      <c r="R137" s="230">
        <f>Q137*H137</f>
        <v>0.0043200000000000001</v>
      </c>
      <c r="S137" s="230">
        <v>0</v>
      </c>
      <c r="T137" s="231">
        <f>S137*H137</f>
        <v>0</v>
      </c>
      <c r="AR137" s="24" t="s">
        <v>1357</v>
      </c>
      <c r="AT137" s="24" t="s">
        <v>167</v>
      </c>
      <c r="AU137" s="24" t="s">
        <v>142</v>
      </c>
      <c r="AY137" s="24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142</v>
      </c>
      <c r="BK137" s="232">
        <f>ROUND(I137*H137,2)</f>
        <v>0</v>
      </c>
      <c r="BL137" s="24" t="s">
        <v>1357</v>
      </c>
      <c r="BM137" s="24" t="s">
        <v>1654</v>
      </c>
    </row>
    <row r="138" s="1" customFormat="1" ht="25.5" customHeight="1">
      <c r="B138" s="46"/>
      <c r="C138" s="221" t="s">
        <v>1062</v>
      </c>
      <c r="D138" s="221" t="s">
        <v>137</v>
      </c>
      <c r="E138" s="222" t="s">
        <v>1655</v>
      </c>
      <c r="F138" s="223" t="s">
        <v>1656</v>
      </c>
      <c r="G138" s="224" t="s">
        <v>159</v>
      </c>
      <c r="H138" s="225">
        <v>157</v>
      </c>
      <c r="I138" s="226"/>
      <c r="J138" s="227">
        <f>ROUND(I138*H138,2)</f>
        <v>0</v>
      </c>
      <c r="K138" s="223" t="s">
        <v>21</v>
      </c>
      <c r="L138" s="72"/>
      <c r="M138" s="228" t="s">
        <v>21</v>
      </c>
      <c r="N138" s="229" t="s">
        <v>45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141</v>
      </c>
      <c r="AT138" s="24" t="s">
        <v>137</v>
      </c>
      <c r="AU138" s="24" t="s">
        <v>142</v>
      </c>
      <c r="AY138" s="24" t="s">
        <v>134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142</v>
      </c>
      <c r="BK138" s="232">
        <f>ROUND(I138*H138,2)</f>
        <v>0</v>
      </c>
      <c r="BL138" s="24" t="s">
        <v>141</v>
      </c>
      <c r="BM138" s="24" t="s">
        <v>1657</v>
      </c>
    </row>
    <row r="139" s="1" customFormat="1" ht="16.5" customHeight="1">
      <c r="B139" s="46"/>
      <c r="C139" s="233" t="s">
        <v>790</v>
      </c>
      <c r="D139" s="233" t="s">
        <v>167</v>
      </c>
      <c r="E139" s="234" t="s">
        <v>1658</v>
      </c>
      <c r="F139" s="235" t="s">
        <v>1659</v>
      </c>
      <c r="G139" s="236" t="s">
        <v>159</v>
      </c>
      <c r="H139" s="237">
        <v>157</v>
      </c>
      <c r="I139" s="238"/>
      <c r="J139" s="239">
        <f>ROUND(I139*H139,2)</f>
        <v>0</v>
      </c>
      <c r="K139" s="235" t="s">
        <v>21</v>
      </c>
      <c r="L139" s="240"/>
      <c r="M139" s="241" t="s">
        <v>21</v>
      </c>
      <c r="N139" s="242" t="s">
        <v>45</v>
      </c>
      <c r="O139" s="47"/>
      <c r="P139" s="230">
        <f>O139*H139</f>
        <v>0</v>
      </c>
      <c r="Q139" s="230">
        <v>0.00012999999999999999</v>
      </c>
      <c r="R139" s="230">
        <f>Q139*H139</f>
        <v>0.020409999999999998</v>
      </c>
      <c r="S139" s="230">
        <v>0</v>
      </c>
      <c r="T139" s="231">
        <f>S139*H139</f>
        <v>0</v>
      </c>
      <c r="AR139" s="24" t="s">
        <v>1357</v>
      </c>
      <c r="AT139" s="24" t="s">
        <v>167</v>
      </c>
      <c r="AU139" s="24" t="s">
        <v>142</v>
      </c>
      <c r="AY139" s="24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142</v>
      </c>
      <c r="BK139" s="232">
        <f>ROUND(I139*H139,2)</f>
        <v>0</v>
      </c>
      <c r="BL139" s="24" t="s">
        <v>1357</v>
      </c>
      <c r="BM139" s="24" t="s">
        <v>1660</v>
      </c>
    </row>
    <row r="140" s="1" customFormat="1" ht="25.5" customHeight="1">
      <c r="B140" s="46"/>
      <c r="C140" s="221" t="s">
        <v>794</v>
      </c>
      <c r="D140" s="221" t="s">
        <v>137</v>
      </c>
      <c r="E140" s="222" t="s">
        <v>1661</v>
      </c>
      <c r="F140" s="223" t="s">
        <v>1662</v>
      </c>
      <c r="G140" s="224" t="s">
        <v>159</v>
      </c>
      <c r="H140" s="225">
        <v>165</v>
      </c>
      <c r="I140" s="226"/>
      <c r="J140" s="227">
        <f>ROUND(I140*H140,2)</f>
        <v>0</v>
      </c>
      <c r="K140" s="223" t="s">
        <v>21</v>
      </c>
      <c r="L140" s="72"/>
      <c r="M140" s="228" t="s">
        <v>21</v>
      </c>
      <c r="N140" s="229" t="s">
        <v>45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141</v>
      </c>
      <c r="AT140" s="24" t="s">
        <v>137</v>
      </c>
      <c r="AU140" s="24" t="s">
        <v>142</v>
      </c>
      <c r="AY140" s="24" t="s">
        <v>134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142</v>
      </c>
      <c r="BK140" s="232">
        <f>ROUND(I140*H140,2)</f>
        <v>0</v>
      </c>
      <c r="BL140" s="24" t="s">
        <v>141</v>
      </c>
      <c r="BM140" s="24" t="s">
        <v>1663</v>
      </c>
    </row>
    <row r="141" s="1" customFormat="1" ht="16.5" customHeight="1">
      <c r="B141" s="46"/>
      <c r="C141" s="233" t="s">
        <v>223</v>
      </c>
      <c r="D141" s="233" t="s">
        <v>167</v>
      </c>
      <c r="E141" s="234" t="s">
        <v>1664</v>
      </c>
      <c r="F141" s="235" t="s">
        <v>1665</v>
      </c>
      <c r="G141" s="236" t="s">
        <v>159</v>
      </c>
      <c r="H141" s="237">
        <v>165</v>
      </c>
      <c r="I141" s="238"/>
      <c r="J141" s="239">
        <f>ROUND(I141*H141,2)</f>
        <v>0</v>
      </c>
      <c r="K141" s="235" t="s">
        <v>21</v>
      </c>
      <c r="L141" s="240"/>
      <c r="M141" s="241" t="s">
        <v>21</v>
      </c>
      <c r="N141" s="242" t="s">
        <v>45</v>
      </c>
      <c r="O141" s="47"/>
      <c r="P141" s="230">
        <f>O141*H141</f>
        <v>0</v>
      </c>
      <c r="Q141" s="230">
        <v>0.00018000000000000001</v>
      </c>
      <c r="R141" s="230">
        <f>Q141*H141</f>
        <v>0.029700000000000001</v>
      </c>
      <c r="S141" s="230">
        <v>0</v>
      </c>
      <c r="T141" s="231">
        <f>S141*H141</f>
        <v>0</v>
      </c>
      <c r="AR141" s="24" t="s">
        <v>1357</v>
      </c>
      <c r="AT141" s="24" t="s">
        <v>167</v>
      </c>
      <c r="AU141" s="24" t="s">
        <v>142</v>
      </c>
      <c r="AY141" s="24" t="s">
        <v>134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142</v>
      </c>
      <c r="BK141" s="232">
        <f>ROUND(I141*H141,2)</f>
        <v>0</v>
      </c>
      <c r="BL141" s="24" t="s">
        <v>1357</v>
      </c>
      <c r="BM141" s="24" t="s">
        <v>1666</v>
      </c>
    </row>
    <row r="142" s="1" customFormat="1" ht="25.5" customHeight="1">
      <c r="B142" s="46"/>
      <c r="C142" s="221" t="s">
        <v>227</v>
      </c>
      <c r="D142" s="221" t="s">
        <v>137</v>
      </c>
      <c r="E142" s="222" t="s">
        <v>1667</v>
      </c>
      <c r="F142" s="223" t="s">
        <v>1668</v>
      </c>
      <c r="G142" s="224" t="s">
        <v>159</v>
      </c>
      <c r="H142" s="225">
        <v>10</v>
      </c>
      <c r="I142" s="226"/>
      <c r="J142" s="227">
        <f>ROUND(I142*H142,2)</f>
        <v>0</v>
      </c>
      <c r="K142" s="223" t="s">
        <v>21</v>
      </c>
      <c r="L142" s="72"/>
      <c r="M142" s="228" t="s">
        <v>21</v>
      </c>
      <c r="N142" s="229" t="s">
        <v>45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141</v>
      </c>
      <c r="AT142" s="24" t="s">
        <v>137</v>
      </c>
      <c r="AU142" s="24" t="s">
        <v>142</v>
      </c>
      <c r="AY142" s="24" t="s">
        <v>134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142</v>
      </c>
      <c r="BK142" s="232">
        <f>ROUND(I142*H142,2)</f>
        <v>0</v>
      </c>
      <c r="BL142" s="24" t="s">
        <v>141</v>
      </c>
      <c r="BM142" s="24" t="s">
        <v>1669</v>
      </c>
    </row>
    <row r="143" s="1" customFormat="1" ht="16.5" customHeight="1">
      <c r="B143" s="46"/>
      <c r="C143" s="233" t="s">
        <v>231</v>
      </c>
      <c r="D143" s="233" t="s">
        <v>167</v>
      </c>
      <c r="E143" s="234" t="s">
        <v>1670</v>
      </c>
      <c r="F143" s="235" t="s">
        <v>1671</v>
      </c>
      <c r="G143" s="236" t="s">
        <v>159</v>
      </c>
      <c r="H143" s="237">
        <v>10</v>
      </c>
      <c r="I143" s="238"/>
      <c r="J143" s="239">
        <f>ROUND(I143*H143,2)</f>
        <v>0</v>
      </c>
      <c r="K143" s="235" t="s">
        <v>21</v>
      </c>
      <c r="L143" s="240"/>
      <c r="M143" s="241" t="s">
        <v>21</v>
      </c>
      <c r="N143" s="242" t="s">
        <v>45</v>
      </c>
      <c r="O143" s="47"/>
      <c r="P143" s="230">
        <f>O143*H143</f>
        <v>0</v>
      </c>
      <c r="Q143" s="230">
        <v>0.00018000000000000001</v>
      </c>
      <c r="R143" s="230">
        <f>Q143*H143</f>
        <v>0.0018000000000000002</v>
      </c>
      <c r="S143" s="230">
        <v>0</v>
      </c>
      <c r="T143" s="231">
        <f>S143*H143</f>
        <v>0</v>
      </c>
      <c r="AR143" s="24" t="s">
        <v>1357</v>
      </c>
      <c r="AT143" s="24" t="s">
        <v>167</v>
      </c>
      <c r="AU143" s="24" t="s">
        <v>142</v>
      </c>
      <c r="AY143" s="24" t="s">
        <v>134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142</v>
      </c>
      <c r="BK143" s="232">
        <f>ROUND(I143*H143,2)</f>
        <v>0</v>
      </c>
      <c r="BL143" s="24" t="s">
        <v>1357</v>
      </c>
      <c r="BM143" s="24" t="s">
        <v>1672</v>
      </c>
    </row>
    <row r="144" s="1" customFormat="1" ht="25.5" customHeight="1">
      <c r="B144" s="46"/>
      <c r="C144" s="221" t="s">
        <v>235</v>
      </c>
      <c r="D144" s="221" t="s">
        <v>137</v>
      </c>
      <c r="E144" s="222" t="s">
        <v>1673</v>
      </c>
      <c r="F144" s="223" t="s">
        <v>1674</v>
      </c>
      <c r="G144" s="224" t="s">
        <v>159</v>
      </c>
      <c r="H144" s="225">
        <v>16</v>
      </c>
      <c r="I144" s="226"/>
      <c r="J144" s="227">
        <f>ROUND(I144*H144,2)</f>
        <v>0</v>
      </c>
      <c r="K144" s="223" t="s">
        <v>21</v>
      </c>
      <c r="L144" s="72"/>
      <c r="M144" s="228" t="s">
        <v>21</v>
      </c>
      <c r="N144" s="229" t="s">
        <v>45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141</v>
      </c>
      <c r="AT144" s="24" t="s">
        <v>137</v>
      </c>
      <c r="AU144" s="24" t="s">
        <v>142</v>
      </c>
      <c r="AY144" s="24" t="s">
        <v>134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142</v>
      </c>
      <c r="BK144" s="232">
        <f>ROUND(I144*H144,2)</f>
        <v>0</v>
      </c>
      <c r="BL144" s="24" t="s">
        <v>141</v>
      </c>
      <c r="BM144" s="24" t="s">
        <v>1675</v>
      </c>
    </row>
    <row r="145" s="1" customFormat="1" ht="16.5" customHeight="1">
      <c r="B145" s="46"/>
      <c r="C145" s="233" t="s">
        <v>239</v>
      </c>
      <c r="D145" s="233" t="s">
        <v>167</v>
      </c>
      <c r="E145" s="234" t="s">
        <v>1676</v>
      </c>
      <c r="F145" s="235" t="s">
        <v>1677</v>
      </c>
      <c r="G145" s="236" t="s">
        <v>159</v>
      </c>
      <c r="H145" s="237">
        <v>16</v>
      </c>
      <c r="I145" s="238"/>
      <c r="J145" s="239">
        <f>ROUND(I145*H145,2)</f>
        <v>0</v>
      </c>
      <c r="K145" s="235" t="s">
        <v>21</v>
      </c>
      <c r="L145" s="240"/>
      <c r="M145" s="241" t="s">
        <v>21</v>
      </c>
      <c r="N145" s="242" t="s">
        <v>45</v>
      </c>
      <c r="O145" s="47"/>
      <c r="P145" s="230">
        <f>O145*H145</f>
        <v>0</v>
      </c>
      <c r="Q145" s="230">
        <v>0.00025999999999999998</v>
      </c>
      <c r="R145" s="230">
        <f>Q145*H145</f>
        <v>0.0041599999999999996</v>
      </c>
      <c r="S145" s="230">
        <v>0</v>
      </c>
      <c r="T145" s="231">
        <f>S145*H145</f>
        <v>0</v>
      </c>
      <c r="AR145" s="24" t="s">
        <v>1357</v>
      </c>
      <c r="AT145" s="24" t="s">
        <v>167</v>
      </c>
      <c r="AU145" s="24" t="s">
        <v>142</v>
      </c>
      <c r="AY145" s="24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142</v>
      </c>
      <c r="BK145" s="232">
        <f>ROUND(I145*H145,2)</f>
        <v>0</v>
      </c>
      <c r="BL145" s="24" t="s">
        <v>1357</v>
      </c>
      <c r="BM145" s="24" t="s">
        <v>1678</v>
      </c>
    </row>
    <row r="146" s="10" customFormat="1" ht="29.88" customHeight="1">
      <c r="B146" s="205"/>
      <c r="C146" s="206"/>
      <c r="D146" s="207" t="s">
        <v>72</v>
      </c>
      <c r="E146" s="219" t="s">
        <v>1679</v>
      </c>
      <c r="F146" s="219" t="s">
        <v>1680</v>
      </c>
      <c r="G146" s="206"/>
      <c r="H146" s="206"/>
      <c r="I146" s="209"/>
      <c r="J146" s="220">
        <f>BK146</f>
        <v>0</v>
      </c>
      <c r="K146" s="206"/>
      <c r="L146" s="211"/>
      <c r="M146" s="212"/>
      <c r="N146" s="213"/>
      <c r="O146" s="213"/>
      <c r="P146" s="214">
        <f>SUM(P147:P151)</f>
        <v>0</v>
      </c>
      <c r="Q146" s="213"/>
      <c r="R146" s="214">
        <f>SUM(R147:R151)</f>
        <v>0.0077200000000000012</v>
      </c>
      <c r="S146" s="213"/>
      <c r="T146" s="215">
        <f>SUM(T147:T151)</f>
        <v>0</v>
      </c>
      <c r="AR146" s="216" t="s">
        <v>148</v>
      </c>
      <c r="AT146" s="217" t="s">
        <v>72</v>
      </c>
      <c r="AU146" s="217" t="s">
        <v>81</v>
      </c>
      <c r="AY146" s="216" t="s">
        <v>134</v>
      </c>
      <c r="BK146" s="218">
        <f>SUM(BK147:BK151)</f>
        <v>0</v>
      </c>
    </row>
    <row r="147" s="1" customFormat="1" ht="25.5" customHeight="1">
      <c r="B147" s="46"/>
      <c r="C147" s="221" t="s">
        <v>141</v>
      </c>
      <c r="D147" s="221" t="s">
        <v>137</v>
      </c>
      <c r="E147" s="222" t="s">
        <v>1681</v>
      </c>
      <c r="F147" s="223" t="s">
        <v>1682</v>
      </c>
      <c r="G147" s="224" t="s">
        <v>189</v>
      </c>
      <c r="H147" s="225">
        <v>1</v>
      </c>
      <c r="I147" s="226"/>
      <c r="J147" s="227">
        <f>ROUND(I147*H147,2)</f>
        <v>0</v>
      </c>
      <c r="K147" s="223" t="s">
        <v>21</v>
      </c>
      <c r="L147" s="72"/>
      <c r="M147" s="228" t="s">
        <v>21</v>
      </c>
      <c r="N147" s="229" t="s">
        <v>45</v>
      </c>
      <c r="O147" s="47"/>
      <c r="P147" s="230">
        <f>O147*H147</f>
        <v>0</v>
      </c>
      <c r="Q147" s="230">
        <v>0.00034000000000000002</v>
      </c>
      <c r="R147" s="230">
        <f>Q147*H147</f>
        <v>0.00034000000000000002</v>
      </c>
      <c r="S147" s="230">
        <v>0</v>
      </c>
      <c r="T147" s="231">
        <f>S147*H147</f>
        <v>0</v>
      </c>
      <c r="AR147" s="24" t="s">
        <v>141</v>
      </c>
      <c r="AT147" s="24" t="s">
        <v>137</v>
      </c>
      <c r="AU147" s="24" t="s">
        <v>142</v>
      </c>
      <c r="AY147" s="24" t="s">
        <v>134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142</v>
      </c>
      <c r="BK147" s="232">
        <f>ROUND(I147*H147,2)</f>
        <v>0</v>
      </c>
      <c r="BL147" s="24" t="s">
        <v>141</v>
      </c>
      <c r="BM147" s="24" t="s">
        <v>1683</v>
      </c>
    </row>
    <row r="148" s="1" customFormat="1" ht="25.5" customHeight="1">
      <c r="B148" s="46"/>
      <c r="C148" s="221" t="s">
        <v>310</v>
      </c>
      <c r="D148" s="221" t="s">
        <v>137</v>
      </c>
      <c r="E148" s="222" t="s">
        <v>1684</v>
      </c>
      <c r="F148" s="223" t="s">
        <v>1685</v>
      </c>
      <c r="G148" s="224" t="s">
        <v>189</v>
      </c>
      <c r="H148" s="225">
        <v>11</v>
      </c>
      <c r="I148" s="226"/>
      <c r="J148" s="227">
        <f>ROUND(I148*H148,2)</f>
        <v>0</v>
      </c>
      <c r="K148" s="223" t="s">
        <v>21</v>
      </c>
      <c r="L148" s="72"/>
      <c r="M148" s="228" t="s">
        <v>21</v>
      </c>
      <c r="N148" s="229" t="s">
        <v>45</v>
      </c>
      <c r="O148" s="47"/>
      <c r="P148" s="230">
        <f>O148*H148</f>
        <v>0</v>
      </c>
      <c r="Q148" s="230">
        <v>8.0000000000000007E-05</v>
      </c>
      <c r="R148" s="230">
        <f>Q148*H148</f>
        <v>0.00088000000000000003</v>
      </c>
      <c r="S148" s="230">
        <v>0</v>
      </c>
      <c r="T148" s="231">
        <f>S148*H148</f>
        <v>0</v>
      </c>
      <c r="AR148" s="24" t="s">
        <v>141</v>
      </c>
      <c r="AT148" s="24" t="s">
        <v>137</v>
      </c>
      <c r="AU148" s="24" t="s">
        <v>142</v>
      </c>
      <c r="AY148" s="24" t="s">
        <v>134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142</v>
      </c>
      <c r="BK148" s="232">
        <f>ROUND(I148*H148,2)</f>
        <v>0</v>
      </c>
      <c r="BL148" s="24" t="s">
        <v>141</v>
      </c>
      <c r="BM148" s="24" t="s">
        <v>1686</v>
      </c>
    </row>
    <row r="149" s="1" customFormat="1" ht="25.5" customHeight="1">
      <c r="B149" s="46"/>
      <c r="C149" s="221" t="s">
        <v>326</v>
      </c>
      <c r="D149" s="221" t="s">
        <v>137</v>
      </c>
      <c r="E149" s="222" t="s">
        <v>1687</v>
      </c>
      <c r="F149" s="223" t="s">
        <v>1688</v>
      </c>
      <c r="G149" s="224" t="s">
        <v>159</v>
      </c>
      <c r="H149" s="225">
        <v>13</v>
      </c>
      <c r="I149" s="226"/>
      <c r="J149" s="227">
        <f>ROUND(I149*H149,2)</f>
        <v>0</v>
      </c>
      <c r="K149" s="223" t="s">
        <v>21</v>
      </c>
      <c r="L149" s="72"/>
      <c r="M149" s="228" t="s">
        <v>21</v>
      </c>
      <c r="N149" s="229" t="s">
        <v>45</v>
      </c>
      <c r="O149" s="47"/>
      <c r="P149" s="230">
        <f>O149*H149</f>
        <v>0</v>
      </c>
      <c r="Q149" s="230">
        <v>0.00050000000000000001</v>
      </c>
      <c r="R149" s="230">
        <f>Q149*H149</f>
        <v>0.0065000000000000006</v>
      </c>
      <c r="S149" s="230">
        <v>0</v>
      </c>
      <c r="T149" s="231">
        <f>S149*H149</f>
        <v>0</v>
      </c>
      <c r="AR149" s="24" t="s">
        <v>141</v>
      </c>
      <c r="AT149" s="24" t="s">
        <v>137</v>
      </c>
      <c r="AU149" s="24" t="s">
        <v>142</v>
      </c>
      <c r="AY149" s="24" t="s">
        <v>134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142</v>
      </c>
      <c r="BK149" s="232">
        <f>ROUND(I149*H149,2)</f>
        <v>0</v>
      </c>
      <c r="BL149" s="24" t="s">
        <v>141</v>
      </c>
      <c r="BM149" s="24" t="s">
        <v>1689</v>
      </c>
    </row>
    <row r="150" s="1" customFormat="1" ht="25.5" customHeight="1">
      <c r="B150" s="46"/>
      <c r="C150" s="221" t="s">
        <v>395</v>
      </c>
      <c r="D150" s="221" t="s">
        <v>137</v>
      </c>
      <c r="E150" s="222" t="s">
        <v>1690</v>
      </c>
      <c r="F150" s="223" t="s">
        <v>1691</v>
      </c>
      <c r="G150" s="224" t="s">
        <v>189</v>
      </c>
      <c r="H150" s="225">
        <v>6</v>
      </c>
      <c r="I150" s="226"/>
      <c r="J150" s="227">
        <f>ROUND(I150*H150,2)</f>
        <v>0</v>
      </c>
      <c r="K150" s="223" t="s">
        <v>21</v>
      </c>
      <c r="L150" s="72"/>
      <c r="M150" s="228" t="s">
        <v>21</v>
      </c>
      <c r="N150" s="229" t="s">
        <v>45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141</v>
      </c>
      <c r="AT150" s="24" t="s">
        <v>137</v>
      </c>
      <c r="AU150" s="24" t="s">
        <v>142</v>
      </c>
      <c r="AY150" s="24" t="s">
        <v>134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142</v>
      </c>
      <c r="BK150" s="232">
        <f>ROUND(I150*H150,2)</f>
        <v>0</v>
      </c>
      <c r="BL150" s="24" t="s">
        <v>141</v>
      </c>
      <c r="BM150" s="24" t="s">
        <v>1692</v>
      </c>
    </row>
    <row r="151" s="1" customFormat="1" ht="25.5" customHeight="1">
      <c r="B151" s="46"/>
      <c r="C151" s="221" t="s">
        <v>399</v>
      </c>
      <c r="D151" s="221" t="s">
        <v>137</v>
      </c>
      <c r="E151" s="222" t="s">
        <v>1693</v>
      </c>
      <c r="F151" s="223" t="s">
        <v>1694</v>
      </c>
      <c r="G151" s="224" t="s">
        <v>189</v>
      </c>
      <c r="H151" s="225">
        <v>6</v>
      </c>
      <c r="I151" s="226"/>
      <c r="J151" s="227">
        <f>ROUND(I151*H151,2)</f>
        <v>0</v>
      </c>
      <c r="K151" s="223" t="s">
        <v>21</v>
      </c>
      <c r="L151" s="72"/>
      <c r="M151" s="228" t="s">
        <v>21</v>
      </c>
      <c r="N151" s="229" t="s">
        <v>45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141</v>
      </c>
      <c r="AT151" s="24" t="s">
        <v>137</v>
      </c>
      <c r="AU151" s="24" t="s">
        <v>142</v>
      </c>
      <c r="AY151" s="24" t="s">
        <v>134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142</v>
      </c>
      <c r="BK151" s="232">
        <f>ROUND(I151*H151,2)</f>
        <v>0</v>
      </c>
      <c r="BL151" s="24" t="s">
        <v>141</v>
      </c>
      <c r="BM151" s="24" t="s">
        <v>1695</v>
      </c>
    </row>
    <row r="152" s="10" customFormat="1" ht="29.88" customHeight="1">
      <c r="B152" s="205"/>
      <c r="C152" s="206"/>
      <c r="D152" s="207" t="s">
        <v>72</v>
      </c>
      <c r="E152" s="219" t="s">
        <v>1696</v>
      </c>
      <c r="F152" s="219" t="s">
        <v>1697</v>
      </c>
      <c r="G152" s="206"/>
      <c r="H152" s="206"/>
      <c r="I152" s="209"/>
      <c r="J152" s="220">
        <f>BK152</f>
        <v>0</v>
      </c>
      <c r="K152" s="206"/>
      <c r="L152" s="211"/>
      <c r="M152" s="212"/>
      <c r="N152" s="213"/>
      <c r="O152" s="213"/>
      <c r="P152" s="214">
        <f>SUM(P153:P154)</f>
        <v>0</v>
      </c>
      <c r="Q152" s="213"/>
      <c r="R152" s="214">
        <f>SUM(R153:R154)</f>
        <v>0</v>
      </c>
      <c r="S152" s="213"/>
      <c r="T152" s="215">
        <f>SUM(T153:T154)</f>
        <v>0</v>
      </c>
      <c r="AR152" s="216" t="s">
        <v>148</v>
      </c>
      <c r="AT152" s="217" t="s">
        <v>72</v>
      </c>
      <c r="AU152" s="217" t="s">
        <v>81</v>
      </c>
      <c r="AY152" s="216" t="s">
        <v>134</v>
      </c>
      <c r="BK152" s="218">
        <f>SUM(BK153:BK154)</f>
        <v>0</v>
      </c>
    </row>
    <row r="153" s="1" customFormat="1" ht="16.5" customHeight="1">
      <c r="B153" s="46"/>
      <c r="C153" s="221" t="s">
        <v>437</v>
      </c>
      <c r="D153" s="221" t="s">
        <v>137</v>
      </c>
      <c r="E153" s="222" t="s">
        <v>1698</v>
      </c>
      <c r="F153" s="223" t="s">
        <v>1699</v>
      </c>
      <c r="G153" s="224" t="s">
        <v>1700</v>
      </c>
      <c r="H153" s="225">
        <v>15</v>
      </c>
      <c r="I153" s="226"/>
      <c r="J153" s="227">
        <f>ROUND(I153*H153,2)</f>
        <v>0</v>
      </c>
      <c r="K153" s="223" t="s">
        <v>21</v>
      </c>
      <c r="L153" s="72"/>
      <c r="M153" s="228" t="s">
        <v>21</v>
      </c>
      <c r="N153" s="229" t="s">
        <v>45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141</v>
      </c>
      <c r="AT153" s="24" t="s">
        <v>137</v>
      </c>
      <c r="AU153" s="24" t="s">
        <v>142</v>
      </c>
      <c r="AY153" s="24" t="s">
        <v>134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142</v>
      </c>
      <c r="BK153" s="232">
        <f>ROUND(I153*H153,2)</f>
        <v>0</v>
      </c>
      <c r="BL153" s="24" t="s">
        <v>141</v>
      </c>
      <c r="BM153" s="24" t="s">
        <v>1701</v>
      </c>
    </row>
    <row r="154" s="1" customFormat="1" ht="16.5" customHeight="1">
      <c r="B154" s="46"/>
      <c r="C154" s="221" t="s">
        <v>441</v>
      </c>
      <c r="D154" s="221" t="s">
        <v>137</v>
      </c>
      <c r="E154" s="222" t="s">
        <v>1702</v>
      </c>
      <c r="F154" s="223" t="s">
        <v>1703</v>
      </c>
      <c r="G154" s="224" t="s">
        <v>1700</v>
      </c>
      <c r="H154" s="225">
        <v>10</v>
      </c>
      <c r="I154" s="226"/>
      <c r="J154" s="227">
        <f>ROUND(I154*H154,2)</f>
        <v>0</v>
      </c>
      <c r="K154" s="223" t="s">
        <v>21</v>
      </c>
      <c r="L154" s="72"/>
      <c r="M154" s="228" t="s">
        <v>21</v>
      </c>
      <c r="N154" s="244" t="s">
        <v>45</v>
      </c>
      <c r="O154" s="245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" t="s">
        <v>1704</v>
      </c>
      <c r="AT154" s="24" t="s">
        <v>137</v>
      </c>
      <c r="AU154" s="24" t="s">
        <v>142</v>
      </c>
      <c r="AY154" s="24" t="s">
        <v>134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142</v>
      </c>
      <c r="BK154" s="232">
        <f>ROUND(I154*H154,2)</f>
        <v>0</v>
      </c>
      <c r="BL154" s="24" t="s">
        <v>1704</v>
      </c>
      <c r="BM154" s="24" t="s">
        <v>1705</v>
      </c>
    </row>
    <row r="155" s="1" customFormat="1" ht="6.96" customHeight="1">
      <c r="B155" s="67"/>
      <c r="C155" s="68"/>
      <c r="D155" s="68"/>
      <c r="E155" s="68"/>
      <c r="F155" s="68"/>
      <c r="G155" s="68"/>
      <c r="H155" s="68"/>
      <c r="I155" s="166"/>
      <c r="J155" s="68"/>
      <c r="K155" s="68"/>
      <c r="L155" s="72"/>
    </row>
  </sheetData>
  <sheetProtection sheet="1" autoFilter="0" formatColumns="0" formatRows="0" objects="1" scenarios="1" spinCount="100000" saltValue="C5vpXFdJ9BuJGdZC5C4yS4uJUC+PB32N5e2VwU4ZU7OyYXjmau7SmCjlpeSRjfhmIBOSJnsWTbxtTOeOBogPDw==" hashValue="FLhlxZdRkEstBuhUpPxNXsJQ/4Q0iw6OhUWcsZ1YOrehMT+RAqhhgJxBDlDQXSvcunwV4xFz4CCOZ34oXlySSQ==" algorithmName="SHA-512" password="CC35"/>
  <autoFilter ref="C79:K154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5" customWidth="1"/>
    <col min="2" max="2" width="1.664063" style="295" customWidth="1"/>
    <col min="3" max="4" width="5" style="295" customWidth="1"/>
    <col min="5" max="5" width="11.67" style="295" customWidth="1"/>
    <col min="6" max="6" width="9.17" style="295" customWidth="1"/>
    <col min="7" max="7" width="5" style="295" customWidth="1"/>
    <col min="8" max="8" width="77.83" style="295" customWidth="1"/>
    <col min="9" max="10" width="20" style="295" customWidth="1"/>
    <col min="11" max="11" width="1.664063" style="295" customWidth="1"/>
  </cols>
  <sheetData>
    <row r="1" ht="37.5" customHeight="1"/>
    <row r="2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5" customFormat="1" ht="45" customHeight="1">
      <c r="B3" s="299"/>
      <c r="C3" s="300" t="s">
        <v>1706</v>
      </c>
      <c r="D3" s="300"/>
      <c r="E3" s="300"/>
      <c r="F3" s="300"/>
      <c r="G3" s="300"/>
      <c r="H3" s="300"/>
      <c r="I3" s="300"/>
      <c r="J3" s="300"/>
      <c r="K3" s="301"/>
    </row>
    <row r="4" ht="25.5" customHeight="1">
      <c r="B4" s="302"/>
      <c r="C4" s="303" t="s">
        <v>1707</v>
      </c>
      <c r="D4" s="303"/>
      <c r="E4" s="303"/>
      <c r="F4" s="303"/>
      <c r="G4" s="303"/>
      <c r="H4" s="303"/>
      <c r="I4" s="303"/>
      <c r="J4" s="303"/>
      <c r="K4" s="304"/>
    </row>
    <row r="5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ht="15" customHeight="1">
      <c r="B6" s="302"/>
      <c r="C6" s="306" t="s">
        <v>1708</v>
      </c>
      <c r="D6" s="306"/>
      <c r="E6" s="306"/>
      <c r="F6" s="306"/>
      <c r="G6" s="306"/>
      <c r="H6" s="306"/>
      <c r="I6" s="306"/>
      <c r="J6" s="306"/>
      <c r="K6" s="304"/>
    </row>
    <row r="7" ht="15" customHeight="1">
      <c r="B7" s="307"/>
      <c r="C7" s="306" t="s">
        <v>1709</v>
      </c>
      <c r="D7" s="306"/>
      <c r="E7" s="306"/>
      <c r="F7" s="306"/>
      <c r="G7" s="306"/>
      <c r="H7" s="306"/>
      <c r="I7" s="306"/>
      <c r="J7" s="306"/>
      <c r="K7" s="304"/>
    </row>
    <row r="8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ht="15" customHeight="1">
      <c r="B9" s="307"/>
      <c r="C9" s="306" t="s">
        <v>1710</v>
      </c>
      <c r="D9" s="306"/>
      <c r="E9" s="306"/>
      <c r="F9" s="306"/>
      <c r="G9" s="306"/>
      <c r="H9" s="306"/>
      <c r="I9" s="306"/>
      <c r="J9" s="306"/>
      <c r="K9" s="304"/>
    </row>
    <row r="10" ht="15" customHeight="1">
      <c r="B10" s="307"/>
      <c r="C10" s="306"/>
      <c r="D10" s="306" t="s">
        <v>1711</v>
      </c>
      <c r="E10" s="306"/>
      <c r="F10" s="306"/>
      <c r="G10" s="306"/>
      <c r="H10" s="306"/>
      <c r="I10" s="306"/>
      <c r="J10" s="306"/>
      <c r="K10" s="304"/>
    </row>
    <row r="11" ht="15" customHeight="1">
      <c r="B11" s="307"/>
      <c r="C11" s="308"/>
      <c r="D11" s="306" t="s">
        <v>1712</v>
      </c>
      <c r="E11" s="306"/>
      <c r="F11" s="306"/>
      <c r="G11" s="306"/>
      <c r="H11" s="306"/>
      <c r="I11" s="306"/>
      <c r="J11" s="306"/>
      <c r="K11" s="304"/>
    </row>
    <row r="12" ht="12.75" customHeight="1">
      <c r="B12" s="307"/>
      <c r="C12" s="308"/>
      <c r="D12" s="308"/>
      <c r="E12" s="308"/>
      <c r="F12" s="308"/>
      <c r="G12" s="308"/>
      <c r="H12" s="308"/>
      <c r="I12" s="308"/>
      <c r="J12" s="308"/>
      <c r="K12" s="304"/>
    </row>
    <row r="13" ht="15" customHeight="1">
      <c r="B13" s="307"/>
      <c r="C13" s="308"/>
      <c r="D13" s="306" t="s">
        <v>1713</v>
      </c>
      <c r="E13" s="306"/>
      <c r="F13" s="306"/>
      <c r="G13" s="306"/>
      <c r="H13" s="306"/>
      <c r="I13" s="306"/>
      <c r="J13" s="306"/>
      <c r="K13" s="304"/>
    </row>
    <row r="14" ht="15" customHeight="1">
      <c r="B14" s="307"/>
      <c r="C14" s="308"/>
      <c r="D14" s="306" t="s">
        <v>1714</v>
      </c>
      <c r="E14" s="306"/>
      <c r="F14" s="306"/>
      <c r="G14" s="306"/>
      <c r="H14" s="306"/>
      <c r="I14" s="306"/>
      <c r="J14" s="306"/>
      <c r="K14" s="304"/>
    </row>
    <row r="15" ht="15" customHeight="1">
      <c r="B15" s="307"/>
      <c r="C15" s="308"/>
      <c r="D15" s="306" t="s">
        <v>1715</v>
      </c>
      <c r="E15" s="306"/>
      <c r="F15" s="306"/>
      <c r="G15" s="306"/>
      <c r="H15" s="306"/>
      <c r="I15" s="306"/>
      <c r="J15" s="306"/>
      <c r="K15" s="304"/>
    </row>
    <row r="16" ht="15" customHeight="1">
      <c r="B16" s="307"/>
      <c r="C16" s="308"/>
      <c r="D16" s="308"/>
      <c r="E16" s="309" t="s">
        <v>80</v>
      </c>
      <c r="F16" s="306" t="s">
        <v>1716</v>
      </c>
      <c r="G16" s="306"/>
      <c r="H16" s="306"/>
      <c r="I16" s="306"/>
      <c r="J16" s="306"/>
      <c r="K16" s="304"/>
    </row>
    <row r="17" ht="15" customHeight="1">
      <c r="B17" s="307"/>
      <c r="C17" s="308"/>
      <c r="D17" s="308"/>
      <c r="E17" s="309" t="s">
        <v>1717</v>
      </c>
      <c r="F17" s="306" t="s">
        <v>1718</v>
      </c>
      <c r="G17" s="306"/>
      <c r="H17" s="306"/>
      <c r="I17" s="306"/>
      <c r="J17" s="306"/>
      <c r="K17" s="304"/>
    </row>
    <row r="18" ht="15" customHeight="1">
      <c r="B18" s="307"/>
      <c r="C18" s="308"/>
      <c r="D18" s="308"/>
      <c r="E18" s="309" t="s">
        <v>1719</v>
      </c>
      <c r="F18" s="306" t="s">
        <v>1720</v>
      </c>
      <c r="G18" s="306"/>
      <c r="H18" s="306"/>
      <c r="I18" s="306"/>
      <c r="J18" s="306"/>
      <c r="K18" s="304"/>
    </row>
    <row r="19" ht="15" customHeight="1">
      <c r="B19" s="307"/>
      <c r="C19" s="308"/>
      <c r="D19" s="308"/>
      <c r="E19" s="309" t="s">
        <v>1721</v>
      </c>
      <c r="F19" s="306" t="s">
        <v>1722</v>
      </c>
      <c r="G19" s="306"/>
      <c r="H19" s="306"/>
      <c r="I19" s="306"/>
      <c r="J19" s="306"/>
      <c r="K19" s="304"/>
    </row>
    <row r="20" ht="15" customHeight="1">
      <c r="B20" s="307"/>
      <c r="C20" s="308"/>
      <c r="D20" s="308"/>
      <c r="E20" s="309" t="s">
        <v>1723</v>
      </c>
      <c r="F20" s="306" t="s">
        <v>1724</v>
      </c>
      <c r="G20" s="306"/>
      <c r="H20" s="306"/>
      <c r="I20" s="306"/>
      <c r="J20" s="306"/>
      <c r="K20" s="304"/>
    </row>
    <row r="21" ht="15" customHeight="1">
      <c r="B21" s="307"/>
      <c r="C21" s="308"/>
      <c r="D21" s="308"/>
      <c r="E21" s="309" t="s">
        <v>1725</v>
      </c>
      <c r="F21" s="306" t="s">
        <v>1726</v>
      </c>
      <c r="G21" s="306"/>
      <c r="H21" s="306"/>
      <c r="I21" s="306"/>
      <c r="J21" s="306"/>
      <c r="K21" s="304"/>
    </row>
    <row r="22" ht="12.75" customHeight="1">
      <c r="B22" s="307"/>
      <c r="C22" s="308"/>
      <c r="D22" s="308"/>
      <c r="E22" s="308"/>
      <c r="F22" s="308"/>
      <c r="G22" s="308"/>
      <c r="H22" s="308"/>
      <c r="I22" s="308"/>
      <c r="J22" s="308"/>
      <c r="K22" s="304"/>
    </row>
    <row r="23" ht="15" customHeight="1">
      <c r="B23" s="307"/>
      <c r="C23" s="306" t="s">
        <v>1727</v>
      </c>
      <c r="D23" s="306"/>
      <c r="E23" s="306"/>
      <c r="F23" s="306"/>
      <c r="G23" s="306"/>
      <c r="H23" s="306"/>
      <c r="I23" s="306"/>
      <c r="J23" s="306"/>
      <c r="K23" s="304"/>
    </row>
    <row r="24" ht="15" customHeight="1">
      <c r="B24" s="307"/>
      <c r="C24" s="306" t="s">
        <v>1728</v>
      </c>
      <c r="D24" s="306"/>
      <c r="E24" s="306"/>
      <c r="F24" s="306"/>
      <c r="G24" s="306"/>
      <c r="H24" s="306"/>
      <c r="I24" s="306"/>
      <c r="J24" s="306"/>
      <c r="K24" s="304"/>
    </row>
    <row r="25" ht="15" customHeight="1">
      <c r="B25" s="307"/>
      <c r="C25" s="306"/>
      <c r="D25" s="306" t="s">
        <v>1729</v>
      </c>
      <c r="E25" s="306"/>
      <c r="F25" s="306"/>
      <c r="G25" s="306"/>
      <c r="H25" s="306"/>
      <c r="I25" s="306"/>
      <c r="J25" s="306"/>
      <c r="K25" s="304"/>
    </row>
    <row r="26" ht="15" customHeight="1">
      <c r="B26" s="307"/>
      <c r="C26" s="308"/>
      <c r="D26" s="306" t="s">
        <v>1730</v>
      </c>
      <c r="E26" s="306"/>
      <c r="F26" s="306"/>
      <c r="G26" s="306"/>
      <c r="H26" s="306"/>
      <c r="I26" s="306"/>
      <c r="J26" s="306"/>
      <c r="K26" s="304"/>
    </row>
    <row r="27" ht="12.75" customHeight="1">
      <c r="B27" s="307"/>
      <c r="C27" s="308"/>
      <c r="D27" s="308"/>
      <c r="E27" s="308"/>
      <c r="F27" s="308"/>
      <c r="G27" s="308"/>
      <c r="H27" s="308"/>
      <c r="I27" s="308"/>
      <c r="J27" s="308"/>
      <c r="K27" s="304"/>
    </row>
    <row r="28" ht="15" customHeight="1">
      <c r="B28" s="307"/>
      <c r="C28" s="308"/>
      <c r="D28" s="306" t="s">
        <v>1731</v>
      </c>
      <c r="E28" s="306"/>
      <c r="F28" s="306"/>
      <c r="G28" s="306"/>
      <c r="H28" s="306"/>
      <c r="I28" s="306"/>
      <c r="J28" s="306"/>
      <c r="K28" s="304"/>
    </row>
    <row r="29" ht="15" customHeight="1">
      <c r="B29" s="307"/>
      <c r="C29" s="308"/>
      <c r="D29" s="306" t="s">
        <v>1732</v>
      </c>
      <c r="E29" s="306"/>
      <c r="F29" s="306"/>
      <c r="G29" s="306"/>
      <c r="H29" s="306"/>
      <c r="I29" s="306"/>
      <c r="J29" s="306"/>
      <c r="K29" s="304"/>
    </row>
    <row r="30" ht="12.75" customHeight="1">
      <c r="B30" s="307"/>
      <c r="C30" s="308"/>
      <c r="D30" s="308"/>
      <c r="E30" s="308"/>
      <c r="F30" s="308"/>
      <c r="G30" s="308"/>
      <c r="H30" s="308"/>
      <c r="I30" s="308"/>
      <c r="J30" s="308"/>
      <c r="K30" s="304"/>
    </row>
    <row r="31" ht="15" customHeight="1">
      <c r="B31" s="307"/>
      <c r="C31" s="308"/>
      <c r="D31" s="306" t="s">
        <v>1733</v>
      </c>
      <c r="E31" s="306"/>
      <c r="F31" s="306"/>
      <c r="G31" s="306"/>
      <c r="H31" s="306"/>
      <c r="I31" s="306"/>
      <c r="J31" s="306"/>
      <c r="K31" s="304"/>
    </row>
    <row r="32" ht="15" customHeight="1">
      <c r="B32" s="307"/>
      <c r="C32" s="308"/>
      <c r="D32" s="306" t="s">
        <v>1734</v>
      </c>
      <c r="E32" s="306"/>
      <c r="F32" s="306"/>
      <c r="G32" s="306"/>
      <c r="H32" s="306"/>
      <c r="I32" s="306"/>
      <c r="J32" s="306"/>
      <c r="K32" s="304"/>
    </row>
    <row r="33" ht="15" customHeight="1">
      <c r="B33" s="307"/>
      <c r="C33" s="308"/>
      <c r="D33" s="306" t="s">
        <v>1735</v>
      </c>
      <c r="E33" s="306"/>
      <c r="F33" s="306"/>
      <c r="G33" s="306"/>
      <c r="H33" s="306"/>
      <c r="I33" s="306"/>
      <c r="J33" s="306"/>
      <c r="K33" s="304"/>
    </row>
    <row r="34" ht="15" customHeight="1">
      <c r="B34" s="307"/>
      <c r="C34" s="308"/>
      <c r="D34" s="306"/>
      <c r="E34" s="310" t="s">
        <v>119</v>
      </c>
      <c r="F34" s="306"/>
      <c r="G34" s="306" t="s">
        <v>1736</v>
      </c>
      <c r="H34" s="306"/>
      <c r="I34" s="306"/>
      <c r="J34" s="306"/>
      <c r="K34" s="304"/>
    </row>
    <row r="35" ht="30.75" customHeight="1">
      <c r="B35" s="307"/>
      <c r="C35" s="308"/>
      <c r="D35" s="306"/>
      <c r="E35" s="310" t="s">
        <v>1737</v>
      </c>
      <c r="F35" s="306"/>
      <c r="G35" s="306" t="s">
        <v>1738</v>
      </c>
      <c r="H35" s="306"/>
      <c r="I35" s="306"/>
      <c r="J35" s="306"/>
      <c r="K35" s="304"/>
    </row>
    <row r="36" ht="15" customHeight="1">
      <c r="B36" s="307"/>
      <c r="C36" s="308"/>
      <c r="D36" s="306"/>
      <c r="E36" s="310" t="s">
        <v>54</v>
      </c>
      <c r="F36" s="306"/>
      <c r="G36" s="306" t="s">
        <v>1739</v>
      </c>
      <c r="H36" s="306"/>
      <c r="I36" s="306"/>
      <c r="J36" s="306"/>
      <c r="K36" s="304"/>
    </row>
    <row r="37" ht="15" customHeight="1">
      <c r="B37" s="307"/>
      <c r="C37" s="308"/>
      <c r="D37" s="306"/>
      <c r="E37" s="310" t="s">
        <v>120</v>
      </c>
      <c r="F37" s="306"/>
      <c r="G37" s="306" t="s">
        <v>1740</v>
      </c>
      <c r="H37" s="306"/>
      <c r="I37" s="306"/>
      <c r="J37" s="306"/>
      <c r="K37" s="304"/>
    </row>
    <row r="38" ht="15" customHeight="1">
      <c r="B38" s="307"/>
      <c r="C38" s="308"/>
      <c r="D38" s="306"/>
      <c r="E38" s="310" t="s">
        <v>121</v>
      </c>
      <c r="F38" s="306"/>
      <c r="G38" s="306" t="s">
        <v>1741</v>
      </c>
      <c r="H38" s="306"/>
      <c r="I38" s="306"/>
      <c r="J38" s="306"/>
      <c r="K38" s="304"/>
    </row>
    <row r="39" ht="15" customHeight="1">
      <c r="B39" s="307"/>
      <c r="C39" s="308"/>
      <c r="D39" s="306"/>
      <c r="E39" s="310" t="s">
        <v>122</v>
      </c>
      <c r="F39" s="306"/>
      <c r="G39" s="306" t="s">
        <v>1742</v>
      </c>
      <c r="H39" s="306"/>
      <c r="I39" s="306"/>
      <c r="J39" s="306"/>
      <c r="K39" s="304"/>
    </row>
    <row r="40" ht="15" customHeight="1">
      <c r="B40" s="307"/>
      <c r="C40" s="308"/>
      <c r="D40" s="306"/>
      <c r="E40" s="310" t="s">
        <v>1743</v>
      </c>
      <c r="F40" s="306"/>
      <c r="G40" s="306" t="s">
        <v>1744</v>
      </c>
      <c r="H40" s="306"/>
      <c r="I40" s="306"/>
      <c r="J40" s="306"/>
      <c r="K40" s="304"/>
    </row>
    <row r="41" ht="15" customHeight="1">
      <c r="B41" s="307"/>
      <c r="C41" s="308"/>
      <c r="D41" s="306"/>
      <c r="E41" s="310"/>
      <c r="F41" s="306"/>
      <c r="G41" s="306" t="s">
        <v>1745</v>
      </c>
      <c r="H41" s="306"/>
      <c r="I41" s="306"/>
      <c r="J41" s="306"/>
      <c r="K41" s="304"/>
    </row>
    <row r="42" ht="15" customHeight="1">
      <c r="B42" s="307"/>
      <c r="C42" s="308"/>
      <c r="D42" s="306"/>
      <c r="E42" s="310" t="s">
        <v>1746</v>
      </c>
      <c r="F42" s="306"/>
      <c r="G42" s="306" t="s">
        <v>1747</v>
      </c>
      <c r="H42" s="306"/>
      <c r="I42" s="306"/>
      <c r="J42" s="306"/>
      <c r="K42" s="304"/>
    </row>
    <row r="43" ht="15" customHeight="1">
      <c r="B43" s="307"/>
      <c r="C43" s="308"/>
      <c r="D43" s="306"/>
      <c r="E43" s="310" t="s">
        <v>124</v>
      </c>
      <c r="F43" s="306"/>
      <c r="G43" s="306" t="s">
        <v>1748</v>
      </c>
      <c r="H43" s="306"/>
      <c r="I43" s="306"/>
      <c r="J43" s="306"/>
      <c r="K43" s="304"/>
    </row>
    <row r="44" ht="12.75" customHeight="1">
      <c r="B44" s="307"/>
      <c r="C44" s="308"/>
      <c r="D44" s="306"/>
      <c r="E44" s="306"/>
      <c r="F44" s="306"/>
      <c r="G44" s="306"/>
      <c r="H44" s="306"/>
      <c r="I44" s="306"/>
      <c r="J44" s="306"/>
      <c r="K44" s="304"/>
    </row>
    <row r="45" ht="15" customHeight="1">
      <c r="B45" s="307"/>
      <c r="C45" s="308"/>
      <c r="D45" s="306" t="s">
        <v>1749</v>
      </c>
      <c r="E45" s="306"/>
      <c r="F45" s="306"/>
      <c r="G45" s="306"/>
      <c r="H45" s="306"/>
      <c r="I45" s="306"/>
      <c r="J45" s="306"/>
      <c r="K45" s="304"/>
    </row>
    <row r="46" ht="15" customHeight="1">
      <c r="B46" s="307"/>
      <c r="C46" s="308"/>
      <c r="D46" s="308"/>
      <c r="E46" s="306" t="s">
        <v>1750</v>
      </c>
      <c r="F46" s="306"/>
      <c r="G46" s="306"/>
      <c r="H46" s="306"/>
      <c r="I46" s="306"/>
      <c r="J46" s="306"/>
      <c r="K46" s="304"/>
    </row>
    <row r="47" ht="15" customHeight="1">
      <c r="B47" s="307"/>
      <c r="C47" s="308"/>
      <c r="D47" s="308"/>
      <c r="E47" s="306" t="s">
        <v>1751</v>
      </c>
      <c r="F47" s="306"/>
      <c r="G47" s="306"/>
      <c r="H47" s="306"/>
      <c r="I47" s="306"/>
      <c r="J47" s="306"/>
      <c r="K47" s="304"/>
    </row>
    <row r="48" ht="15" customHeight="1">
      <c r="B48" s="307"/>
      <c r="C48" s="308"/>
      <c r="D48" s="308"/>
      <c r="E48" s="306" t="s">
        <v>1752</v>
      </c>
      <c r="F48" s="306"/>
      <c r="G48" s="306"/>
      <c r="H48" s="306"/>
      <c r="I48" s="306"/>
      <c r="J48" s="306"/>
      <c r="K48" s="304"/>
    </row>
    <row r="49" ht="15" customHeight="1">
      <c r="B49" s="307"/>
      <c r="C49" s="308"/>
      <c r="D49" s="306" t="s">
        <v>1753</v>
      </c>
      <c r="E49" s="306"/>
      <c r="F49" s="306"/>
      <c r="G49" s="306"/>
      <c r="H49" s="306"/>
      <c r="I49" s="306"/>
      <c r="J49" s="306"/>
      <c r="K49" s="304"/>
    </row>
    <row r="50" ht="25.5" customHeight="1">
      <c r="B50" s="302"/>
      <c r="C50" s="303" t="s">
        <v>1754</v>
      </c>
      <c r="D50" s="303"/>
      <c r="E50" s="303"/>
      <c r="F50" s="303"/>
      <c r="G50" s="303"/>
      <c r="H50" s="303"/>
      <c r="I50" s="303"/>
      <c r="J50" s="303"/>
      <c r="K50" s="304"/>
    </row>
    <row r="51" ht="5.25" customHeight="1">
      <c r="B51" s="302"/>
      <c r="C51" s="305"/>
      <c r="D51" s="305"/>
      <c r="E51" s="305"/>
      <c r="F51" s="305"/>
      <c r="G51" s="305"/>
      <c r="H51" s="305"/>
      <c r="I51" s="305"/>
      <c r="J51" s="305"/>
      <c r="K51" s="304"/>
    </row>
    <row r="52" ht="15" customHeight="1">
      <c r="B52" s="302"/>
      <c r="C52" s="306" t="s">
        <v>1755</v>
      </c>
      <c r="D52" s="306"/>
      <c r="E52" s="306"/>
      <c r="F52" s="306"/>
      <c r="G52" s="306"/>
      <c r="H52" s="306"/>
      <c r="I52" s="306"/>
      <c r="J52" s="306"/>
      <c r="K52" s="304"/>
    </row>
    <row r="53" ht="15" customHeight="1">
      <c r="B53" s="302"/>
      <c r="C53" s="306" t="s">
        <v>1756</v>
      </c>
      <c r="D53" s="306"/>
      <c r="E53" s="306"/>
      <c r="F53" s="306"/>
      <c r="G53" s="306"/>
      <c r="H53" s="306"/>
      <c r="I53" s="306"/>
      <c r="J53" s="306"/>
      <c r="K53" s="304"/>
    </row>
    <row r="54" ht="12.75" customHeight="1">
      <c r="B54" s="302"/>
      <c r="C54" s="306"/>
      <c r="D54" s="306"/>
      <c r="E54" s="306"/>
      <c r="F54" s="306"/>
      <c r="G54" s="306"/>
      <c r="H54" s="306"/>
      <c r="I54" s="306"/>
      <c r="J54" s="306"/>
      <c r="K54" s="304"/>
    </row>
    <row r="55" ht="15" customHeight="1">
      <c r="B55" s="302"/>
      <c r="C55" s="306" t="s">
        <v>1757</v>
      </c>
      <c r="D55" s="306"/>
      <c r="E55" s="306"/>
      <c r="F55" s="306"/>
      <c r="G55" s="306"/>
      <c r="H55" s="306"/>
      <c r="I55" s="306"/>
      <c r="J55" s="306"/>
      <c r="K55" s="304"/>
    </row>
    <row r="56" ht="15" customHeight="1">
      <c r="B56" s="302"/>
      <c r="C56" s="308"/>
      <c r="D56" s="306" t="s">
        <v>1758</v>
      </c>
      <c r="E56" s="306"/>
      <c r="F56" s="306"/>
      <c r="G56" s="306"/>
      <c r="H56" s="306"/>
      <c r="I56" s="306"/>
      <c r="J56" s="306"/>
      <c r="K56" s="304"/>
    </row>
    <row r="57" ht="15" customHeight="1">
      <c r="B57" s="302"/>
      <c r="C57" s="308"/>
      <c r="D57" s="306" t="s">
        <v>1759</v>
      </c>
      <c r="E57" s="306"/>
      <c r="F57" s="306"/>
      <c r="G57" s="306"/>
      <c r="H57" s="306"/>
      <c r="I57" s="306"/>
      <c r="J57" s="306"/>
      <c r="K57" s="304"/>
    </row>
    <row r="58" ht="15" customHeight="1">
      <c r="B58" s="302"/>
      <c r="C58" s="308"/>
      <c r="D58" s="306" t="s">
        <v>1760</v>
      </c>
      <c r="E58" s="306"/>
      <c r="F58" s="306"/>
      <c r="G58" s="306"/>
      <c r="H58" s="306"/>
      <c r="I58" s="306"/>
      <c r="J58" s="306"/>
      <c r="K58" s="304"/>
    </row>
    <row r="59" ht="15" customHeight="1">
      <c r="B59" s="302"/>
      <c r="C59" s="308"/>
      <c r="D59" s="306" t="s">
        <v>1761</v>
      </c>
      <c r="E59" s="306"/>
      <c r="F59" s="306"/>
      <c r="G59" s="306"/>
      <c r="H59" s="306"/>
      <c r="I59" s="306"/>
      <c r="J59" s="306"/>
      <c r="K59" s="304"/>
    </row>
    <row r="60" ht="15" customHeight="1">
      <c r="B60" s="302"/>
      <c r="C60" s="308"/>
      <c r="D60" s="311" t="s">
        <v>1762</v>
      </c>
      <c r="E60" s="311"/>
      <c r="F60" s="311"/>
      <c r="G60" s="311"/>
      <c r="H60" s="311"/>
      <c r="I60" s="311"/>
      <c r="J60" s="311"/>
      <c r="K60" s="304"/>
    </row>
    <row r="61" ht="15" customHeight="1">
      <c r="B61" s="302"/>
      <c r="C61" s="308"/>
      <c r="D61" s="306" t="s">
        <v>1763</v>
      </c>
      <c r="E61" s="306"/>
      <c r="F61" s="306"/>
      <c r="G61" s="306"/>
      <c r="H61" s="306"/>
      <c r="I61" s="306"/>
      <c r="J61" s="306"/>
      <c r="K61" s="304"/>
    </row>
    <row r="62" ht="12.75" customHeight="1">
      <c r="B62" s="302"/>
      <c r="C62" s="308"/>
      <c r="D62" s="308"/>
      <c r="E62" s="312"/>
      <c r="F62" s="308"/>
      <c r="G62" s="308"/>
      <c r="H62" s="308"/>
      <c r="I62" s="308"/>
      <c r="J62" s="308"/>
      <c r="K62" s="304"/>
    </row>
    <row r="63" ht="15" customHeight="1">
      <c r="B63" s="302"/>
      <c r="C63" s="308"/>
      <c r="D63" s="306" t="s">
        <v>1764</v>
      </c>
      <c r="E63" s="306"/>
      <c r="F63" s="306"/>
      <c r="G63" s="306"/>
      <c r="H63" s="306"/>
      <c r="I63" s="306"/>
      <c r="J63" s="306"/>
      <c r="K63" s="304"/>
    </row>
    <row r="64" ht="15" customHeight="1">
      <c r="B64" s="302"/>
      <c r="C64" s="308"/>
      <c r="D64" s="311" t="s">
        <v>1765</v>
      </c>
      <c r="E64" s="311"/>
      <c r="F64" s="311"/>
      <c r="G64" s="311"/>
      <c r="H64" s="311"/>
      <c r="I64" s="311"/>
      <c r="J64" s="311"/>
      <c r="K64" s="304"/>
    </row>
    <row r="65" ht="15" customHeight="1">
      <c r="B65" s="302"/>
      <c r="C65" s="308"/>
      <c r="D65" s="306" t="s">
        <v>1766</v>
      </c>
      <c r="E65" s="306"/>
      <c r="F65" s="306"/>
      <c r="G65" s="306"/>
      <c r="H65" s="306"/>
      <c r="I65" s="306"/>
      <c r="J65" s="306"/>
      <c r="K65" s="304"/>
    </row>
    <row r="66" ht="15" customHeight="1">
      <c r="B66" s="302"/>
      <c r="C66" s="308"/>
      <c r="D66" s="306" t="s">
        <v>1767</v>
      </c>
      <c r="E66" s="306"/>
      <c r="F66" s="306"/>
      <c r="G66" s="306"/>
      <c r="H66" s="306"/>
      <c r="I66" s="306"/>
      <c r="J66" s="306"/>
      <c r="K66" s="304"/>
    </row>
    <row r="67" ht="15" customHeight="1">
      <c r="B67" s="302"/>
      <c r="C67" s="308"/>
      <c r="D67" s="306" t="s">
        <v>1768</v>
      </c>
      <c r="E67" s="306"/>
      <c r="F67" s="306"/>
      <c r="G67" s="306"/>
      <c r="H67" s="306"/>
      <c r="I67" s="306"/>
      <c r="J67" s="306"/>
      <c r="K67" s="304"/>
    </row>
    <row r="68" ht="15" customHeight="1">
      <c r="B68" s="302"/>
      <c r="C68" s="308"/>
      <c r="D68" s="306" t="s">
        <v>1769</v>
      </c>
      <c r="E68" s="306"/>
      <c r="F68" s="306"/>
      <c r="G68" s="306"/>
      <c r="H68" s="306"/>
      <c r="I68" s="306"/>
      <c r="J68" s="306"/>
      <c r="K68" s="304"/>
    </row>
    <row r="69" ht="12.75" customHeight="1">
      <c r="B69" s="313"/>
      <c r="C69" s="314"/>
      <c r="D69" s="314"/>
      <c r="E69" s="314"/>
      <c r="F69" s="314"/>
      <c r="G69" s="314"/>
      <c r="H69" s="314"/>
      <c r="I69" s="314"/>
      <c r="J69" s="314"/>
      <c r="K69" s="315"/>
    </row>
    <row r="70" ht="18.75" customHeight="1">
      <c r="B70" s="316"/>
      <c r="C70" s="316"/>
      <c r="D70" s="316"/>
      <c r="E70" s="316"/>
      <c r="F70" s="316"/>
      <c r="G70" s="316"/>
      <c r="H70" s="316"/>
      <c r="I70" s="316"/>
      <c r="J70" s="316"/>
      <c r="K70" s="317"/>
    </row>
    <row r="71" ht="18.75" customHeight="1">
      <c r="B71" s="317"/>
      <c r="C71" s="317"/>
      <c r="D71" s="317"/>
      <c r="E71" s="317"/>
      <c r="F71" s="317"/>
      <c r="G71" s="317"/>
      <c r="H71" s="317"/>
      <c r="I71" s="317"/>
      <c r="J71" s="317"/>
      <c r="K71" s="317"/>
    </row>
    <row r="72" ht="7.5" customHeight="1">
      <c r="B72" s="318"/>
      <c r="C72" s="319"/>
      <c r="D72" s="319"/>
      <c r="E72" s="319"/>
      <c r="F72" s="319"/>
      <c r="G72" s="319"/>
      <c r="H72" s="319"/>
      <c r="I72" s="319"/>
      <c r="J72" s="319"/>
      <c r="K72" s="320"/>
    </row>
    <row r="73" ht="45" customHeight="1">
      <c r="B73" s="321"/>
      <c r="C73" s="322" t="s">
        <v>99</v>
      </c>
      <c r="D73" s="322"/>
      <c r="E73" s="322"/>
      <c r="F73" s="322"/>
      <c r="G73" s="322"/>
      <c r="H73" s="322"/>
      <c r="I73" s="322"/>
      <c r="J73" s="322"/>
      <c r="K73" s="323"/>
    </row>
    <row r="74" ht="17.25" customHeight="1">
      <c r="B74" s="321"/>
      <c r="C74" s="324" t="s">
        <v>1770</v>
      </c>
      <c r="D74" s="324"/>
      <c r="E74" s="324"/>
      <c r="F74" s="324" t="s">
        <v>1771</v>
      </c>
      <c r="G74" s="325"/>
      <c r="H74" s="324" t="s">
        <v>120</v>
      </c>
      <c r="I74" s="324" t="s">
        <v>58</v>
      </c>
      <c r="J74" s="324" t="s">
        <v>1772</v>
      </c>
      <c r="K74" s="323"/>
    </row>
    <row r="75" ht="17.25" customHeight="1">
      <c r="B75" s="321"/>
      <c r="C75" s="326" t="s">
        <v>1773</v>
      </c>
      <c r="D75" s="326"/>
      <c r="E75" s="326"/>
      <c r="F75" s="327" t="s">
        <v>1774</v>
      </c>
      <c r="G75" s="328"/>
      <c r="H75" s="326"/>
      <c r="I75" s="326"/>
      <c r="J75" s="326" t="s">
        <v>1775</v>
      </c>
      <c r="K75" s="323"/>
    </row>
    <row r="76" ht="5.25" customHeight="1">
      <c r="B76" s="321"/>
      <c r="C76" s="329"/>
      <c r="D76" s="329"/>
      <c r="E76" s="329"/>
      <c r="F76" s="329"/>
      <c r="G76" s="330"/>
      <c r="H76" s="329"/>
      <c r="I76" s="329"/>
      <c r="J76" s="329"/>
      <c r="K76" s="323"/>
    </row>
    <row r="77" ht="15" customHeight="1">
      <c r="B77" s="321"/>
      <c r="C77" s="310" t="s">
        <v>54</v>
      </c>
      <c r="D77" s="329"/>
      <c r="E77" s="329"/>
      <c r="F77" s="331" t="s">
        <v>1776</v>
      </c>
      <c r="G77" s="330"/>
      <c r="H77" s="310" t="s">
        <v>1777</v>
      </c>
      <c r="I77" s="310" t="s">
        <v>1778</v>
      </c>
      <c r="J77" s="310">
        <v>20</v>
      </c>
      <c r="K77" s="323"/>
    </row>
    <row r="78" ht="15" customHeight="1">
      <c r="B78" s="321"/>
      <c r="C78" s="310" t="s">
        <v>1779</v>
      </c>
      <c r="D78" s="310"/>
      <c r="E78" s="310"/>
      <c r="F78" s="331" t="s">
        <v>1776</v>
      </c>
      <c r="G78" s="330"/>
      <c r="H78" s="310" t="s">
        <v>1780</v>
      </c>
      <c r="I78" s="310" t="s">
        <v>1778</v>
      </c>
      <c r="J78" s="310">
        <v>120</v>
      </c>
      <c r="K78" s="323"/>
    </row>
    <row r="79" ht="15" customHeight="1">
      <c r="B79" s="332"/>
      <c r="C79" s="310" t="s">
        <v>1781</v>
      </c>
      <c r="D79" s="310"/>
      <c r="E79" s="310"/>
      <c r="F79" s="331" t="s">
        <v>1782</v>
      </c>
      <c r="G79" s="330"/>
      <c r="H79" s="310" t="s">
        <v>1783</v>
      </c>
      <c r="I79" s="310" t="s">
        <v>1778</v>
      </c>
      <c r="J79" s="310">
        <v>50</v>
      </c>
      <c r="K79" s="323"/>
    </row>
    <row r="80" ht="15" customHeight="1">
      <c r="B80" s="332"/>
      <c r="C80" s="310" t="s">
        <v>1784</v>
      </c>
      <c r="D80" s="310"/>
      <c r="E80" s="310"/>
      <c r="F80" s="331" t="s">
        <v>1776</v>
      </c>
      <c r="G80" s="330"/>
      <c r="H80" s="310" t="s">
        <v>1785</v>
      </c>
      <c r="I80" s="310" t="s">
        <v>1786</v>
      </c>
      <c r="J80" s="310"/>
      <c r="K80" s="323"/>
    </row>
    <row r="81" ht="15" customHeight="1">
      <c r="B81" s="332"/>
      <c r="C81" s="333" t="s">
        <v>1787</v>
      </c>
      <c r="D81" s="333"/>
      <c r="E81" s="333"/>
      <c r="F81" s="334" t="s">
        <v>1782</v>
      </c>
      <c r="G81" s="333"/>
      <c r="H81" s="333" t="s">
        <v>1788</v>
      </c>
      <c r="I81" s="333" t="s">
        <v>1778</v>
      </c>
      <c r="J81" s="333">
        <v>15</v>
      </c>
      <c r="K81" s="323"/>
    </row>
    <row r="82" ht="15" customHeight="1">
      <c r="B82" s="332"/>
      <c r="C82" s="333" t="s">
        <v>1789</v>
      </c>
      <c r="D82" s="333"/>
      <c r="E82" s="333"/>
      <c r="F82" s="334" t="s">
        <v>1782</v>
      </c>
      <c r="G82" s="333"/>
      <c r="H82" s="333" t="s">
        <v>1790</v>
      </c>
      <c r="I82" s="333" t="s">
        <v>1778</v>
      </c>
      <c r="J82" s="333">
        <v>15</v>
      </c>
      <c r="K82" s="323"/>
    </row>
    <row r="83" ht="15" customHeight="1">
      <c r="B83" s="332"/>
      <c r="C83" s="333" t="s">
        <v>1791</v>
      </c>
      <c r="D83" s="333"/>
      <c r="E83" s="333"/>
      <c r="F83" s="334" t="s">
        <v>1782</v>
      </c>
      <c r="G83" s="333"/>
      <c r="H83" s="333" t="s">
        <v>1792</v>
      </c>
      <c r="I83" s="333" t="s">
        <v>1778</v>
      </c>
      <c r="J83" s="333">
        <v>20</v>
      </c>
      <c r="K83" s="323"/>
    </row>
    <row r="84" ht="15" customHeight="1">
      <c r="B84" s="332"/>
      <c r="C84" s="333" t="s">
        <v>1793</v>
      </c>
      <c r="D84" s="333"/>
      <c r="E84" s="333"/>
      <c r="F84" s="334" t="s">
        <v>1782</v>
      </c>
      <c r="G84" s="333"/>
      <c r="H84" s="333" t="s">
        <v>1794</v>
      </c>
      <c r="I84" s="333" t="s">
        <v>1778</v>
      </c>
      <c r="J84" s="333">
        <v>20</v>
      </c>
      <c r="K84" s="323"/>
    </row>
    <row r="85" ht="15" customHeight="1">
      <c r="B85" s="332"/>
      <c r="C85" s="310" t="s">
        <v>1795</v>
      </c>
      <c r="D85" s="310"/>
      <c r="E85" s="310"/>
      <c r="F85" s="331" t="s">
        <v>1782</v>
      </c>
      <c r="G85" s="330"/>
      <c r="H85" s="310" t="s">
        <v>1796</v>
      </c>
      <c r="I85" s="310" t="s">
        <v>1778</v>
      </c>
      <c r="J85" s="310">
        <v>50</v>
      </c>
      <c r="K85" s="323"/>
    </row>
    <row r="86" ht="15" customHeight="1">
      <c r="B86" s="332"/>
      <c r="C86" s="310" t="s">
        <v>1797</v>
      </c>
      <c r="D86" s="310"/>
      <c r="E86" s="310"/>
      <c r="F86" s="331" t="s">
        <v>1782</v>
      </c>
      <c r="G86" s="330"/>
      <c r="H86" s="310" t="s">
        <v>1798</v>
      </c>
      <c r="I86" s="310" t="s">
        <v>1778</v>
      </c>
      <c r="J86" s="310">
        <v>20</v>
      </c>
      <c r="K86" s="323"/>
    </row>
    <row r="87" ht="15" customHeight="1">
      <c r="B87" s="332"/>
      <c r="C87" s="310" t="s">
        <v>1799</v>
      </c>
      <c r="D87" s="310"/>
      <c r="E87" s="310"/>
      <c r="F87" s="331" t="s">
        <v>1782</v>
      </c>
      <c r="G87" s="330"/>
      <c r="H87" s="310" t="s">
        <v>1800</v>
      </c>
      <c r="I87" s="310" t="s">
        <v>1778</v>
      </c>
      <c r="J87" s="310">
        <v>20</v>
      </c>
      <c r="K87" s="323"/>
    </row>
    <row r="88" ht="15" customHeight="1">
      <c r="B88" s="332"/>
      <c r="C88" s="310" t="s">
        <v>1801</v>
      </c>
      <c r="D88" s="310"/>
      <c r="E88" s="310"/>
      <c r="F88" s="331" t="s">
        <v>1782</v>
      </c>
      <c r="G88" s="330"/>
      <c r="H88" s="310" t="s">
        <v>1802</v>
      </c>
      <c r="I88" s="310" t="s">
        <v>1778</v>
      </c>
      <c r="J88" s="310">
        <v>50</v>
      </c>
      <c r="K88" s="323"/>
    </row>
    <row r="89" ht="15" customHeight="1">
      <c r="B89" s="332"/>
      <c r="C89" s="310" t="s">
        <v>1803</v>
      </c>
      <c r="D89" s="310"/>
      <c r="E89" s="310"/>
      <c r="F89" s="331" t="s">
        <v>1782</v>
      </c>
      <c r="G89" s="330"/>
      <c r="H89" s="310" t="s">
        <v>1803</v>
      </c>
      <c r="I89" s="310" t="s">
        <v>1778</v>
      </c>
      <c r="J89" s="310">
        <v>50</v>
      </c>
      <c r="K89" s="323"/>
    </row>
    <row r="90" ht="15" customHeight="1">
      <c r="B90" s="332"/>
      <c r="C90" s="310" t="s">
        <v>125</v>
      </c>
      <c r="D90" s="310"/>
      <c r="E90" s="310"/>
      <c r="F90" s="331" t="s">
        <v>1782</v>
      </c>
      <c r="G90" s="330"/>
      <c r="H90" s="310" t="s">
        <v>1804</v>
      </c>
      <c r="I90" s="310" t="s">
        <v>1778</v>
      </c>
      <c r="J90" s="310">
        <v>255</v>
      </c>
      <c r="K90" s="323"/>
    </row>
    <row r="91" ht="15" customHeight="1">
      <c r="B91" s="332"/>
      <c r="C91" s="310" t="s">
        <v>1805</v>
      </c>
      <c r="D91" s="310"/>
      <c r="E91" s="310"/>
      <c r="F91" s="331" t="s">
        <v>1776</v>
      </c>
      <c r="G91" s="330"/>
      <c r="H91" s="310" t="s">
        <v>1806</v>
      </c>
      <c r="I91" s="310" t="s">
        <v>1807</v>
      </c>
      <c r="J91" s="310"/>
      <c r="K91" s="323"/>
    </row>
    <row r="92" ht="15" customHeight="1">
      <c r="B92" s="332"/>
      <c r="C92" s="310" t="s">
        <v>1808</v>
      </c>
      <c r="D92" s="310"/>
      <c r="E92" s="310"/>
      <c r="F92" s="331" t="s">
        <v>1776</v>
      </c>
      <c r="G92" s="330"/>
      <c r="H92" s="310" t="s">
        <v>1809</v>
      </c>
      <c r="I92" s="310" t="s">
        <v>1810</v>
      </c>
      <c r="J92" s="310"/>
      <c r="K92" s="323"/>
    </row>
    <row r="93" ht="15" customHeight="1">
      <c r="B93" s="332"/>
      <c r="C93" s="310" t="s">
        <v>1811</v>
      </c>
      <c r="D93" s="310"/>
      <c r="E93" s="310"/>
      <c r="F93" s="331" t="s">
        <v>1776</v>
      </c>
      <c r="G93" s="330"/>
      <c r="H93" s="310" t="s">
        <v>1811</v>
      </c>
      <c r="I93" s="310" t="s">
        <v>1810</v>
      </c>
      <c r="J93" s="310"/>
      <c r="K93" s="323"/>
    </row>
    <row r="94" ht="15" customHeight="1">
      <c r="B94" s="332"/>
      <c r="C94" s="310" t="s">
        <v>39</v>
      </c>
      <c r="D94" s="310"/>
      <c r="E94" s="310"/>
      <c r="F94" s="331" t="s">
        <v>1776</v>
      </c>
      <c r="G94" s="330"/>
      <c r="H94" s="310" t="s">
        <v>1812</v>
      </c>
      <c r="I94" s="310" t="s">
        <v>1810</v>
      </c>
      <c r="J94" s="310"/>
      <c r="K94" s="323"/>
    </row>
    <row r="95" ht="15" customHeight="1">
      <c r="B95" s="332"/>
      <c r="C95" s="310" t="s">
        <v>49</v>
      </c>
      <c r="D95" s="310"/>
      <c r="E95" s="310"/>
      <c r="F95" s="331" t="s">
        <v>1776</v>
      </c>
      <c r="G95" s="330"/>
      <c r="H95" s="310" t="s">
        <v>1813</v>
      </c>
      <c r="I95" s="310" t="s">
        <v>1810</v>
      </c>
      <c r="J95" s="310"/>
      <c r="K95" s="323"/>
    </row>
    <row r="96" ht="15" customHeight="1">
      <c r="B96" s="335"/>
      <c r="C96" s="336"/>
      <c r="D96" s="336"/>
      <c r="E96" s="336"/>
      <c r="F96" s="336"/>
      <c r="G96" s="336"/>
      <c r="H96" s="336"/>
      <c r="I96" s="336"/>
      <c r="J96" s="336"/>
      <c r="K96" s="337"/>
    </row>
    <row r="97" ht="18.75" customHeight="1">
      <c r="B97" s="338"/>
      <c r="C97" s="339"/>
      <c r="D97" s="339"/>
      <c r="E97" s="339"/>
      <c r="F97" s="339"/>
      <c r="G97" s="339"/>
      <c r="H97" s="339"/>
      <c r="I97" s="339"/>
      <c r="J97" s="339"/>
      <c r="K97" s="338"/>
    </row>
    <row r="98" ht="18.75" customHeight="1">
      <c r="B98" s="317"/>
      <c r="C98" s="317"/>
      <c r="D98" s="317"/>
      <c r="E98" s="317"/>
      <c r="F98" s="317"/>
      <c r="G98" s="317"/>
      <c r="H98" s="317"/>
      <c r="I98" s="317"/>
      <c r="J98" s="317"/>
      <c r="K98" s="317"/>
    </row>
    <row r="99" ht="7.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20"/>
    </row>
    <row r="100" ht="45" customHeight="1">
      <c r="B100" s="321"/>
      <c r="C100" s="322" t="s">
        <v>1814</v>
      </c>
      <c r="D100" s="322"/>
      <c r="E100" s="322"/>
      <c r="F100" s="322"/>
      <c r="G100" s="322"/>
      <c r="H100" s="322"/>
      <c r="I100" s="322"/>
      <c r="J100" s="322"/>
      <c r="K100" s="323"/>
    </row>
    <row r="101" ht="17.25" customHeight="1">
      <c r="B101" s="321"/>
      <c r="C101" s="324" t="s">
        <v>1770</v>
      </c>
      <c r="D101" s="324"/>
      <c r="E101" s="324"/>
      <c r="F101" s="324" t="s">
        <v>1771</v>
      </c>
      <c r="G101" s="325"/>
      <c r="H101" s="324" t="s">
        <v>120</v>
      </c>
      <c r="I101" s="324" t="s">
        <v>58</v>
      </c>
      <c r="J101" s="324" t="s">
        <v>1772</v>
      </c>
      <c r="K101" s="323"/>
    </row>
    <row r="102" ht="17.25" customHeight="1">
      <c r="B102" s="321"/>
      <c r="C102" s="326" t="s">
        <v>1773</v>
      </c>
      <c r="D102" s="326"/>
      <c r="E102" s="326"/>
      <c r="F102" s="327" t="s">
        <v>1774</v>
      </c>
      <c r="G102" s="328"/>
      <c r="H102" s="326"/>
      <c r="I102" s="326"/>
      <c r="J102" s="326" t="s">
        <v>1775</v>
      </c>
      <c r="K102" s="323"/>
    </row>
    <row r="103" ht="5.25" customHeight="1">
      <c r="B103" s="321"/>
      <c r="C103" s="324"/>
      <c r="D103" s="324"/>
      <c r="E103" s="324"/>
      <c r="F103" s="324"/>
      <c r="G103" s="340"/>
      <c r="H103" s="324"/>
      <c r="I103" s="324"/>
      <c r="J103" s="324"/>
      <c r="K103" s="323"/>
    </row>
    <row r="104" ht="15" customHeight="1">
      <c r="B104" s="321"/>
      <c r="C104" s="310" t="s">
        <v>54</v>
      </c>
      <c r="D104" s="329"/>
      <c r="E104" s="329"/>
      <c r="F104" s="331" t="s">
        <v>1776</v>
      </c>
      <c r="G104" s="340"/>
      <c r="H104" s="310" t="s">
        <v>1815</v>
      </c>
      <c r="I104" s="310" t="s">
        <v>1778</v>
      </c>
      <c r="J104" s="310">
        <v>20</v>
      </c>
      <c r="K104" s="323"/>
    </row>
    <row r="105" ht="15" customHeight="1">
      <c r="B105" s="321"/>
      <c r="C105" s="310" t="s">
        <v>1779</v>
      </c>
      <c r="D105" s="310"/>
      <c r="E105" s="310"/>
      <c r="F105" s="331" t="s">
        <v>1776</v>
      </c>
      <c r="G105" s="310"/>
      <c r="H105" s="310" t="s">
        <v>1815</v>
      </c>
      <c r="I105" s="310" t="s">
        <v>1778</v>
      </c>
      <c r="J105" s="310">
        <v>120</v>
      </c>
      <c r="K105" s="323"/>
    </row>
    <row r="106" ht="15" customHeight="1">
      <c r="B106" s="332"/>
      <c r="C106" s="310" t="s">
        <v>1781</v>
      </c>
      <c r="D106" s="310"/>
      <c r="E106" s="310"/>
      <c r="F106" s="331" t="s">
        <v>1782</v>
      </c>
      <c r="G106" s="310"/>
      <c r="H106" s="310" t="s">
        <v>1815</v>
      </c>
      <c r="I106" s="310" t="s">
        <v>1778</v>
      </c>
      <c r="J106" s="310">
        <v>50</v>
      </c>
      <c r="K106" s="323"/>
    </row>
    <row r="107" ht="15" customHeight="1">
      <c r="B107" s="332"/>
      <c r="C107" s="310" t="s">
        <v>1784</v>
      </c>
      <c r="D107" s="310"/>
      <c r="E107" s="310"/>
      <c r="F107" s="331" t="s">
        <v>1776</v>
      </c>
      <c r="G107" s="310"/>
      <c r="H107" s="310" t="s">
        <v>1815</v>
      </c>
      <c r="I107" s="310" t="s">
        <v>1786</v>
      </c>
      <c r="J107" s="310"/>
      <c r="K107" s="323"/>
    </row>
    <row r="108" ht="15" customHeight="1">
      <c r="B108" s="332"/>
      <c r="C108" s="310" t="s">
        <v>1795</v>
      </c>
      <c r="D108" s="310"/>
      <c r="E108" s="310"/>
      <c r="F108" s="331" t="s">
        <v>1782</v>
      </c>
      <c r="G108" s="310"/>
      <c r="H108" s="310" t="s">
        <v>1815</v>
      </c>
      <c r="I108" s="310" t="s">
        <v>1778</v>
      </c>
      <c r="J108" s="310">
        <v>50</v>
      </c>
      <c r="K108" s="323"/>
    </row>
    <row r="109" ht="15" customHeight="1">
      <c r="B109" s="332"/>
      <c r="C109" s="310" t="s">
        <v>1803</v>
      </c>
      <c r="D109" s="310"/>
      <c r="E109" s="310"/>
      <c r="F109" s="331" t="s">
        <v>1782</v>
      </c>
      <c r="G109" s="310"/>
      <c r="H109" s="310" t="s">
        <v>1815</v>
      </c>
      <c r="I109" s="310" t="s">
        <v>1778</v>
      </c>
      <c r="J109" s="310">
        <v>50</v>
      </c>
      <c r="K109" s="323"/>
    </row>
    <row r="110" ht="15" customHeight="1">
      <c r="B110" s="332"/>
      <c r="C110" s="310" t="s">
        <v>1801</v>
      </c>
      <c r="D110" s="310"/>
      <c r="E110" s="310"/>
      <c r="F110" s="331" t="s">
        <v>1782</v>
      </c>
      <c r="G110" s="310"/>
      <c r="H110" s="310" t="s">
        <v>1815</v>
      </c>
      <c r="I110" s="310" t="s">
        <v>1778</v>
      </c>
      <c r="J110" s="310">
        <v>50</v>
      </c>
      <c r="K110" s="323"/>
    </row>
    <row r="111" ht="15" customHeight="1">
      <c r="B111" s="332"/>
      <c r="C111" s="310" t="s">
        <v>54</v>
      </c>
      <c r="D111" s="310"/>
      <c r="E111" s="310"/>
      <c r="F111" s="331" t="s">
        <v>1776</v>
      </c>
      <c r="G111" s="310"/>
      <c r="H111" s="310" t="s">
        <v>1816</v>
      </c>
      <c r="I111" s="310" t="s">
        <v>1778</v>
      </c>
      <c r="J111" s="310">
        <v>20</v>
      </c>
      <c r="K111" s="323"/>
    </row>
    <row r="112" ht="15" customHeight="1">
      <c r="B112" s="332"/>
      <c r="C112" s="310" t="s">
        <v>1817</v>
      </c>
      <c r="D112" s="310"/>
      <c r="E112" s="310"/>
      <c r="F112" s="331" t="s">
        <v>1776</v>
      </c>
      <c r="G112" s="310"/>
      <c r="H112" s="310" t="s">
        <v>1818</v>
      </c>
      <c r="I112" s="310" t="s">
        <v>1778</v>
      </c>
      <c r="J112" s="310">
        <v>120</v>
      </c>
      <c r="K112" s="323"/>
    </row>
    <row r="113" ht="15" customHeight="1">
      <c r="B113" s="332"/>
      <c r="C113" s="310" t="s">
        <v>39</v>
      </c>
      <c r="D113" s="310"/>
      <c r="E113" s="310"/>
      <c r="F113" s="331" t="s">
        <v>1776</v>
      </c>
      <c r="G113" s="310"/>
      <c r="H113" s="310" t="s">
        <v>1819</v>
      </c>
      <c r="I113" s="310" t="s">
        <v>1810</v>
      </c>
      <c r="J113" s="310"/>
      <c r="K113" s="323"/>
    </row>
    <row r="114" ht="15" customHeight="1">
      <c r="B114" s="332"/>
      <c r="C114" s="310" t="s">
        <v>49</v>
      </c>
      <c r="D114" s="310"/>
      <c r="E114" s="310"/>
      <c r="F114" s="331" t="s">
        <v>1776</v>
      </c>
      <c r="G114" s="310"/>
      <c r="H114" s="310" t="s">
        <v>1820</v>
      </c>
      <c r="I114" s="310" t="s">
        <v>1810</v>
      </c>
      <c r="J114" s="310"/>
      <c r="K114" s="323"/>
    </row>
    <row r="115" ht="15" customHeight="1">
      <c r="B115" s="332"/>
      <c r="C115" s="310" t="s">
        <v>58</v>
      </c>
      <c r="D115" s="310"/>
      <c r="E115" s="310"/>
      <c r="F115" s="331" t="s">
        <v>1776</v>
      </c>
      <c r="G115" s="310"/>
      <c r="H115" s="310" t="s">
        <v>1821</v>
      </c>
      <c r="I115" s="310" t="s">
        <v>1822</v>
      </c>
      <c r="J115" s="310"/>
      <c r="K115" s="323"/>
    </row>
    <row r="116" ht="15" customHeight="1">
      <c r="B116" s="335"/>
      <c r="C116" s="341"/>
      <c r="D116" s="341"/>
      <c r="E116" s="341"/>
      <c r="F116" s="341"/>
      <c r="G116" s="341"/>
      <c r="H116" s="341"/>
      <c r="I116" s="341"/>
      <c r="J116" s="341"/>
      <c r="K116" s="337"/>
    </row>
    <row r="117" ht="18.75" customHeight="1">
      <c r="B117" s="342"/>
      <c r="C117" s="306"/>
      <c r="D117" s="306"/>
      <c r="E117" s="306"/>
      <c r="F117" s="343"/>
      <c r="G117" s="306"/>
      <c r="H117" s="306"/>
      <c r="I117" s="306"/>
      <c r="J117" s="306"/>
      <c r="K117" s="342"/>
    </row>
    <row r="118" ht="18.75" customHeight="1"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</row>
    <row r="119" ht="7.5" customHeight="1">
      <c r="B119" s="344"/>
      <c r="C119" s="345"/>
      <c r="D119" s="345"/>
      <c r="E119" s="345"/>
      <c r="F119" s="345"/>
      <c r="G119" s="345"/>
      <c r="H119" s="345"/>
      <c r="I119" s="345"/>
      <c r="J119" s="345"/>
      <c r="K119" s="346"/>
    </row>
    <row r="120" ht="45" customHeight="1">
      <c r="B120" s="347"/>
      <c r="C120" s="300" t="s">
        <v>1823</v>
      </c>
      <c r="D120" s="300"/>
      <c r="E120" s="300"/>
      <c r="F120" s="300"/>
      <c r="G120" s="300"/>
      <c r="H120" s="300"/>
      <c r="I120" s="300"/>
      <c r="J120" s="300"/>
      <c r="K120" s="348"/>
    </row>
    <row r="121" ht="17.25" customHeight="1">
      <c r="B121" s="349"/>
      <c r="C121" s="324" t="s">
        <v>1770</v>
      </c>
      <c r="D121" s="324"/>
      <c r="E121" s="324"/>
      <c r="F121" s="324" t="s">
        <v>1771</v>
      </c>
      <c r="G121" s="325"/>
      <c r="H121" s="324" t="s">
        <v>120</v>
      </c>
      <c r="I121" s="324" t="s">
        <v>58</v>
      </c>
      <c r="J121" s="324" t="s">
        <v>1772</v>
      </c>
      <c r="K121" s="350"/>
    </row>
    <row r="122" ht="17.25" customHeight="1">
      <c r="B122" s="349"/>
      <c r="C122" s="326" t="s">
        <v>1773</v>
      </c>
      <c r="D122" s="326"/>
      <c r="E122" s="326"/>
      <c r="F122" s="327" t="s">
        <v>1774</v>
      </c>
      <c r="G122" s="328"/>
      <c r="H122" s="326"/>
      <c r="I122" s="326"/>
      <c r="J122" s="326" t="s">
        <v>1775</v>
      </c>
      <c r="K122" s="350"/>
    </row>
    <row r="123" ht="5.25" customHeight="1">
      <c r="B123" s="351"/>
      <c r="C123" s="329"/>
      <c r="D123" s="329"/>
      <c r="E123" s="329"/>
      <c r="F123" s="329"/>
      <c r="G123" s="310"/>
      <c r="H123" s="329"/>
      <c r="I123" s="329"/>
      <c r="J123" s="329"/>
      <c r="K123" s="352"/>
    </row>
    <row r="124" ht="15" customHeight="1">
      <c r="B124" s="351"/>
      <c r="C124" s="310" t="s">
        <v>1779</v>
      </c>
      <c r="D124" s="329"/>
      <c r="E124" s="329"/>
      <c r="F124" s="331" t="s">
        <v>1776</v>
      </c>
      <c r="G124" s="310"/>
      <c r="H124" s="310" t="s">
        <v>1815</v>
      </c>
      <c r="I124" s="310" t="s">
        <v>1778</v>
      </c>
      <c r="J124" s="310">
        <v>120</v>
      </c>
      <c r="K124" s="353"/>
    </row>
    <row r="125" ht="15" customHeight="1">
      <c r="B125" s="351"/>
      <c r="C125" s="310" t="s">
        <v>1824</v>
      </c>
      <c r="D125" s="310"/>
      <c r="E125" s="310"/>
      <c r="F125" s="331" t="s">
        <v>1776</v>
      </c>
      <c r="G125" s="310"/>
      <c r="H125" s="310" t="s">
        <v>1825</v>
      </c>
      <c r="I125" s="310" t="s">
        <v>1778</v>
      </c>
      <c r="J125" s="310" t="s">
        <v>1826</v>
      </c>
      <c r="K125" s="353"/>
    </row>
    <row r="126" ht="15" customHeight="1">
      <c r="B126" s="351"/>
      <c r="C126" s="310" t="s">
        <v>1725</v>
      </c>
      <c r="D126" s="310"/>
      <c r="E126" s="310"/>
      <c r="F126" s="331" t="s">
        <v>1776</v>
      </c>
      <c r="G126" s="310"/>
      <c r="H126" s="310" t="s">
        <v>1827</v>
      </c>
      <c r="I126" s="310" t="s">
        <v>1778</v>
      </c>
      <c r="J126" s="310" t="s">
        <v>1826</v>
      </c>
      <c r="K126" s="353"/>
    </row>
    <row r="127" ht="15" customHeight="1">
      <c r="B127" s="351"/>
      <c r="C127" s="310" t="s">
        <v>1787</v>
      </c>
      <c r="D127" s="310"/>
      <c r="E127" s="310"/>
      <c r="F127" s="331" t="s">
        <v>1782</v>
      </c>
      <c r="G127" s="310"/>
      <c r="H127" s="310" t="s">
        <v>1788</v>
      </c>
      <c r="I127" s="310" t="s">
        <v>1778</v>
      </c>
      <c r="J127" s="310">
        <v>15</v>
      </c>
      <c r="K127" s="353"/>
    </row>
    <row r="128" ht="15" customHeight="1">
      <c r="B128" s="351"/>
      <c r="C128" s="333" t="s">
        <v>1789</v>
      </c>
      <c r="D128" s="333"/>
      <c r="E128" s="333"/>
      <c r="F128" s="334" t="s">
        <v>1782</v>
      </c>
      <c r="G128" s="333"/>
      <c r="H128" s="333" t="s">
        <v>1790</v>
      </c>
      <c r="I128" s="333" t="s">
        <v>1778</v>
      </c>
      <c r="J128" s="333">
        <v>15</v>
      </c>
      <c r="K128" s="353"/>
    </row>
    <row r="129" ht="15" customHeight="1">
      <c r="B129" s="351"/>
      <c r="C129" s="333" t="s">
        <v>1791</v>
      </c>
      <c r="D129" s="333"/>
      <c r="E129" s="333"/>
      <c r="F129" s="334" t="s">
        <v>1782</v>
      </c>
      <c r="G129" s="333"/>
      <c r="H129" s="333" t="s">
        <v>1792</v>
      </c>
      <c r="I129" s="333" t="s">
        <v>1778</v>
      </c>
      <c r="J129" s="333">
        <v>20</v>
      </c>
      <c r="K129" s="353"/>
    </row>
    <row r="130" ht="15" customHeight="1">
      <c r="B130" s="351"/>
      <c r="C130" s="333" t="s">
        <v>1793</v>
      </c>
      <c r="D130" s="333"/>
      <c r="E130" s="333"/>
      <c r="F130" s="334" t="s">
        <v>1782</v>
      </c>
      <c r="G130" s="333"/>
      <c r="H130" s="333" t="s">
        <v>1794</v>
      </c>
      <c r="I130" s="333" t="s">
        <v>1778</v>
      </c>
      <c r="J130" s="333">
        <v>20</v>
      </c>
      <c r="K130" s="353"/>
    </row>
    <row r="131" ht="15" customHeight="1">
      <c r="B131" s="351"/>
      <c r="C131" s="310" t="s">
        <v>1781</v>
      </c>
      <c r="D131" s="310"/>
      <c r="E131" s="310"/>
      <c r="F131" s="331" t="s">
        <v>1782</v>
      </c>
      <c r="G131" s="310"/>
      <c r="H131" s="310" t="s">
        <v>1815</v>
      </c>
      <c r="I131" s="310" t="s">
        <v>1778</v>
      </c>
      <c r="J131" s="310">
        <v>50</v>
      </c>
      <c r="K131" s="353"/>
    </row>
    <row r="132" ht="15" customHeight="1">
      <c r="B132" s="351"/>
      <c r="C132" s="310" t="s">
        <v>1795</v>
      </c>
      <c r="D132" s="310"/>
      <c r="E132" s="310"/>
      <c r="F132" s="331" t="s">
        <v>1782</v>
      </c>
      <c r="G132" s="310"/>
      <c r="H132" s="310" t="s">
        <v>1815</v>
      </c>
      <c r="I132" s="310" t="s">
        <v>1778</v>
      </c>
      <c r="J132" s="310">
        <v>50</v>
      </c>
      <c r="K132" s="353"/>
    </row>
    <row r="133" ht="15" customHeight="1">
      <c r="B133" s="351"/>
      <c r="C133" s="310" t="s">
        <v>1801</v>
      </c>
      <c r="D133" s="310"/>
      <c r="E133" s="310"/>
      <c r="F133" s="331" t="s">
        <v>1782</v>
      </c>
      <c r="G133" s="310"/>
      <c r="H133" s="310" t="s">
        <v>1815</v>
      </c>
      <c r="I133" s="310" t="s">
        <v>1778</v>
      </c>
      <c r="J133" s="310">
        <v>50</v>
      </c>
      <c r="K133" s="353"/>
    </row>
    <row r="134" ht="15" customHeight="1">
      <c r="B134" s="351"/>
      <c r="C134" s="310" t="s">
        <v>1803</v>
      </c>
      <c r="D134" s="310"/>
      <c r="E134" s="310"/>
      <c r="F134" s="331" t="s">
        <v>1782</v>
      </c>
      <c r="G134" s="310"/>
      <c r="H134" s="310" t="s">
        <v>1815</v>
      </c>
      <c r="I134" s="310" t="s">
        <v>1778</v>
      </c>
      <c r="J134" s="310">
        <v>50</v>
      </c>
      <c r="K134" s="353"/>
    </row>
    <row r="135" ht="15" customHeight="1">
      <c r="B135" s="351"/>
      <c r="C135" s="310" t="s">
        <v>125</v>
      </c>
      <c r="D135" s="310"/>
      <c r="E135" s="310"/>
      <c r="F135" s="331" t="s">
        <v>1782</v>
      </c>
      <c r="G135" s="310"/>
      <c r="H135" s="310" t="s">
        <v>1828</v>
      </c>
      <c r="I135" s="310" t="s">
        <v>1778</v>
      </c>
      <c r="J135" s="310">
        <v>255</v>
      </c>
      <c r="K135" s="353"/>
    </row>
    <row r="136" ht="15" customHeight="1">
      <c r="B136" s="351"/>
      <c r="C136" s="310" t="s">
        <v>1805</v>
      </c>
      <c r="D136" s="310"/>
      <c r="E136" s="310"/>
      <c r="F136" s="331" t="s">
        <v>1776</v>
      </c>
      <c r="G136" s="310"/>
      <c r="H136" s="310" t="s">
        <v>1829</v>
      </c>
      <c r="I136" s="310" t="s">
        <v>1807</v>
      </c>
      <c r="J136" s="310"/>
      <c r="K136" s="353"/>
    </row>
    <row r="137" ht="15" customHeight="1">
      <c r="B137" s="351"/>
      <c r="C137" s="310" t="s">
        <v>1808</v>
      </c>
      <c r="D137" s="310"/>
      <c r="E137" s="310"/>
      <c r="F137" s="331" t="s">
        <v>1776</v>
      </c>
      <c r="G137" s="310"/>
      <c r="H137" s="310" t="s">
        <v>1830</v>
      </c>
      <c r="I137" s="310" t="s">
        <v>1810</v>
      </c>
      <c r="J137" s="310"/>
      <c r="K137" s="353"/>
    </row>
    <row r="138" ht="15" customHeight="1">
      <c r="B138" s="351"/>
      <c r="C138" s="310" t="s">
        <v>1811</v>
      </c>
      <c r="D138" s="310"/>
      <c r="E138" s="310"/>
      <c r="F138" s="331" t="s">
        <v>1776</v>
      </c>
      <c r="G138" s="310"/>
      <c r="H138" s="310" t="s">
        <v>1811</v>
      </c>
      <c r="I138" s="310" t="s">
        <v>1810</v>
      </c>
      <c r="J138" s="310"/>
      <c r="K138" s="353"/>
    </row>
    <row r="139" ht="15" customHeight="1">
      <c r="B139" s="351"/>
      <c r="C139" s="310" t="s">
        <v>39</v>
      </c>
      <c r="D139" s="310"/>
      <c r="E139" s="310"/>
      <c r="F139" s="331" t="s">
        <v>1776</v>
      </c>
      <c r="G139" s="310"/>
      <c r="H139" s="310" t="s">
        <v>1831</v>
      </c>
      <c r="I139" s="310" t="s">
        <v>1810</v>
      </c>
      <c r="J139" s="310"/>
      <c r="K139" s="353"/>
    </row>
    <row r="140" ht="15" customHeight="1">
      <c r="B140" s="351"/>
      <c r="C140" s="310" t="s">
        <v>1832</v>
      </c>
      <c r="D140" s="310"/>
      <c r="E140" s="310"/>
      <c r="F140" s="331" t="s">
        <v>1776</v>
      </c>
      <c r="G140" s="310"/>
      <c r="H140" s="310" t="s">
        <v>1833</v>
      </c>
      <c r="I140" s="310" t="s">
        <v>1810</v>
      </c>
      <c r="J140" s="310"/>
      <c r="K140" s="353"/>
    </row>
    <row r="141" ht="15" customHeight="1">
      <c r="B141" s="354"/>
      <c r="C141" s="355"/>
      <c r="D141" s="355"/>
      <c r="E141" s="355"/>
      <c r="F141" s="355"/>
      <c r="G141" s="355"/>
      <c r="H141" s="355"/>
      <c r="I141" s="355"/>
      <c r="J141" s="355"/>
      <c r="K141" s="356"/>
    </row>
    <row r="142" ht="18.75" customHeight="1">
      <c r="B142" s="306"/>
      <c r="C142" s="306"/>
      <c r="D142" s="306"/>
      <c r="E142" s="306"/>
      <c r="F142" s="343"/>
      <c r="G142" s="306"/>
      <c r="H142" s="306"/>
      <c r="I142" s="306"/>
      <c r="J142" s="306"/>
      <c r="K142" s="306"/>
    </row>
    <row r="143" ht="18.75" customHeight="1"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</row>
    <row r="144" ht="7.5" customHeight="1">
      <c r="B144" s="318"/>
      <c r="C144" s="319"/>
      <c r="D144" s="319"/>
      <c r="E144" s="319"/>
      <c r="F144" s="319"/>
      <c r="G144" s="319"/>
      <c r="H144" s="319"/>
      <c r="I144" s="319"/>
      <c r="J144" s="319"/>
      <c r="K144" s="320"/>
    </row>
    <row r="145" ht="45" customHeight="1">
      <c r="B145" s="321"/>
      <c r="C145" s="322" t="s">
        <v>1834</v>
      </c>
      <c r="D145" s="322"/>
      <c r="E145" s="322"/>
      <c r="F145" s="322"/>
      <c r="G145" s="322"/>
      <c r="H145" s="322"/>
      <c r="I145" s="322"/>
      <c r="J145" s="322"/>
      <c r="K145" s="323"/>
    </row>
    <row r="146" ht="17.25" customHeight="1">
      <c r="B146" s="321"/>
      <c r="C146" s="324" t="s">
        <v>1770</v>
      </c>
      <c r="D146" s="324"/>
      <c r="E146" s="324"/>
      <c r="F146" s="324" t="s">
        <v>1771</v>
      </c>
      <c r="G146" s="325"/>
      <c r="H146" s="324" t="s">
        <v>120</v>
      </c>
      <c r="I146" s="324" t="s">
        <v>58</v>
      </c>
      <c r="J146" s="324" t="s">
        <v>1772</v>
      </c>
      <c r="K146" s="323"/>
    </row>
    <row r="147" ht="17.25" customHeight="1">
      <c r="B147" s="321"/>
      <c r="C147" s="326" t="s">
        <v>1773</v>
      </c>
      <c r="D147" s="326"/>
      <c r="E147" s="326"/>
      <c r="F147" s="327" t="s">
        <v>1774</v>
      </c>
      <c r="G147" s="328"/>
      <c r="H147" s="326"/>
      <c r="I147" s="326"/>
      <c r="J147" s="326" t="s">
        <v>1775</v>
      </c>
      <c r="K147" s="323"/>
    </row>
    <row r="148" ht="5.25" customHeight="1">
      <c r="B148" s="332"/>
      <c r="C148" s="329"/>
      <c r="D148" s="329"/>
      <c r="E148" s="329"/>
      <c r="F148" s="329"/>
      <c r="G148" s="330"/>
      <c r="H148" s="329"/>
      <c r="I148" s="329"/>
      <c r="J148" s="329"/>
      <c r="K148" s="353"/>
    </row>
    <row r="149" ht="15" customHeight="1">
      <c r="B149" s="332"/>
      <c r="C149" s="357" t="s">
        <v>1779</v>
      </c>
      <c r="D149" s="310"/>
      <c r="E149" s="310"/>
      <c r="F149" s="358" t="s">
        <v>1776</v>
      </c>
      <c r="G149" s="310"/>
      <c r="H149" s="357" t="s">
        <v>1815</v>
      </c>
      <c r="I149" s="357" t="s">
        <v>1778</v>
      </c>
      <c r="J149" s="357">
        <v>120</v>
      </c>
      <c r="K149" s="353"/>
    </row>
    <row r="150" ht="15" customHeight="1">
      <c r="B150" s="332"/>
      <c r="C150" s="357" t="s">
        <v>1824</v>
      </c>
      <c r="D150" s="310"/>
      <c r="E150" s="310"/>
      <c r="F150" s="358" t="s">
        <v>1776</v>
      </c>
      <c r="G150" s="310"/>
      <c r="H150" s="357" t="s">
        <v>1835</v>
      </c>
      <c r="I150" s="357" t="s">
        <v>1778</v>
      </c>
      <c r="J150" s="357" t="s">
        <v>1826</v>
      </c>
      <c r="K150" s="353"/>
    </row>
    <row r="151" ht="15" customHeight="1">
      <c r="B151" s="332"/>
      <c r="C151" s="357" t="s">
        <v>1725</v>
      </c>
      <c r="D151" s="310"/>
      <c r="E151" s="310"/>
      <c r="F151" s="358" t="s">
        <v>1776</v>
      </c>
      <c r="G151" s="310"/>
      <c r="H151" s="357" t="s">
        <v>1836</v>
      </c>
      <c r="I151" s="357" t="s">
        <v>1778</v>
      </c>
      <c r="J151" s="357" t="s">
        <v>1826</v>
      </c>
      <c r="K151" s="353"/>
    </row>
    <row r="152" ht="15" customHeight="1">
      <c r="B152" s="332"/>
      <c r="C152" s="357" t="s">
        <v>1781</v>
      </c>
      <c r="D152" s="310"/>
      <c r="E152" s="310"/>
      <c r="F152" s="358" t="s">
        <v>1782</v>
      </c>
      <c r="G152" s="310"/>
      <c r="H152" s="357" t="s">
        <v>1815</v>
      </c>
      <c r="I152" s="357" t="s">
        <v>1778</v>
      </c>
      <c r="J152" s="357">
        <v>50</v>
      </c>
      <c r="K152" s="353"/>
    </row>
    <row r="153" ht="15" customHeight="1">
      <c r="B153" s="332"/>
      <c r="C153" s="357" t="s">
        <v>1784</v>
      </c>
      <c r="D153" s="310"/>
      <c r="E153" s="310"/>
      <c r="F153" s="358" t="s">
        <v>1776</v>
      </c>
      <c r="G153" s="310"/>
      <c r="H153" s="357" t="s">
        <v>1815</v>
      </c>
      <c r="I153" s="357" t="s">
        <v>1786</v>
      </c>
      <c r="J153" s="357"/>
      <c r="K153" s="353"/>
    </row>
    <row r="154" ht="15" customHeight="1">
      <c r="B154" s="332"/>
      <c r="C154" s="357" t="s">
        <v>1795</v>
      </c>
      <c r="D154" s="310"/>
      <c r="E154" s="310"/>
      <c r="F154" s="358" t="s">
        <v>1782</v>
      </c>
      <c r="G154" s="310"/>
      <c r="H154" s="357" t="s">
        <v>1815</v>
      </c>
      <c r="I154" s="357" t="s">
        <v>1778</v>
      </c>
      <c r="J154" s="357">
        <v>50</v>
      </c>
      <c r="K154" s="353"/>
    </row>
    <row r="155" ht="15" customHeight="1">
      <c r="B155" s="332"/>
      <c r="C155" s="357" t="s">
        <v>1803</v>
      </c>
      <c r="D155" s="310"/>
      <c r="E155" s="310"/>
      <c r="F155" s="358" t="s">
        <v>1782</v>
      </c>
      <c r="G155" s="310"/>
      <c r="H155" s="357" t="s">
        <v>1815</v>
      </c>
      <c r="I155" s="357" t="s">
        <v>1778</v>
      </c>
      <c r="J155" s="357">
        <v>50</v>
      </c>
      <c r="K155" s="353"/>
    </row>
    <row r="156" ht="15" customHeight="1">
      <c r="B156" s="332"/>
      <c r="C156" s="357" t="s">
        <v>1801</v>
      </c>
      <c r="D156" s="310"/>
      <c r="E156" s="310"/>
      <c r="F156" s="358" t="s">
        <v>1782</v>
      </c>
      <c r="G156" s="310"/>
      <c r="H156" s="357" t="s">
        <v>1815</v>
      </c>
      <c r="I156" s="357" t="s">
        <v>1778</v>
      </c>
      <c r="J156" s="357">
        <v>50</v>
      </c>
      <c r="K156" s="353"/>
    </row>
    <row r="157" ht="15" customHeight="1">
      <c r="B157" s="332"/>
      <c r="C157" s="357" t="s">
        <v>104</v>
      </c>
      <c r="D157" s="310"/>
      <c r="E157" s="310"/>
      <c r="F157" s="358" t="s">
        <v>1776</v>
      </c>
      <c r="G157" s="310"/>
      <c r="H157" s="357" t="s">
        <v>1837</v>
      </c>
      <c r="I157" s="357" t="s">
        <v>1778</v>
      </c>
      <c r="J157" s="357" t="s">
        <v>1838</v>
      </c>
      <c r="K157" s="353"/>
    </row>
    <row r="158" ht="15" customHeight="1">
      <c r="B158" s="332"/>
      <c r="C158" s="357" t="s">
        <v>1839</v>
      </c>
      <c r="D158" s="310"/>
      <c r="E158" s="310"/>
      <c r="F158" s="358" t="s">
        <v>1776</v>
      </c>
      <c r="G158" s="310"/>
      <c r="H158" s="357" t="s">
        <v>1840</v>
      </c>
      <c r="I158" s="357" t="s">
        <v>1810</v>
      </c>
      <c r="J158" s="357"/>
      <c r="K158" s="353"/>
    </row>
    <row r="159" ht="15" customHeight="1">
      <c r="B159" s="359"/>
      <c r="C159" s="341"/>
      <c r="D159" s="341"/>
      <c r="E159" s="341"/>
      <c r="F159" s="341"/>
      <c r="G159" s="341"/>
      <c r="H159" s="341"/>
      <c r="I159" s="341"/>
      <c r="J159" s="341"/>
      <c r="K159" s="360"/>
    </row>
    <row r="160" ht="18.75" customHeight="1">
      <c r="B160" s="306"/>
      <c r="C160" s="310"/>
      <c r="D160" s="310"/>
      <c r="E160" s="310"/>
      <c r="F160" s="331"/>
      <c r="G160" s="310"/>
      <c r="H160" s="310"/>
      <c r="I160" s="310"/>
      <c r="J160" s="310"/>
      <c r="K160" s="306"/>
    </row>
    <row r="161" ht="18.75" customHeight="1"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</row>
    <row r="162" ht="7.5" customHeight="1">
      <c r="B162" s="296"/>
      <c r="C162" s="297"/>
      <c r="D162" s="297"/>
      <c r="E162" s="297"/>
      <c r="F162" s="297"/>
      <c r="G162" s="297"/>
      <c r="H162" s="297"/>
      <c r="I162" s="297"/>
      <c r="J162" s="297"/>
      <c r="K162" s="298"/>
    </row>
    <row r="163" ht="45" customHeight="1">
      <c r="B163" s="299"/>
      <c r="C163" s="300" t="s">
        <v>1841</v>
      </c>
      <c r="D163" s="300"/>
      <c r="E163" s="300"/>
      <c r="F163" s="300"/>
      <c r="G163" s="300"/>
      <c r="H163" s="300"/>
      <c r="I163" s="300"/>
      <c r="J163" s="300"/>
      <c r="K163" s="301"/>
    </row>
    <row r="164" ht="17.25" customHeight="1">
      <c r="B164" s="299"/>
      <c r="C164" s="324" t="s">
        <v>1770</v>
      </c>
      <c r="D164" s="324"/>
      <c r="E164" s="324"/>
      <c r="F164" s="324" t="s">
        <v>1771</v>
      </c>
      <c r="G164" s="361"/>
      <c r="H164" s="362" t="s">
        <v>120</v>
      </c>
      <c r="I164" s="362" t="s">
        <v>58</v>
      </c>
      <c r="J164" s="324" t="s">
        <v>1772</v>
      </c>
      <c r="K164" s="301"/>
    </row>
    <row r="165" ht="17.25" customHeight="1">
      <c r="B165" s="302"/>
      <c r="C165" s="326" t="s">
        <v>1773</v>
      </c>
      <c r="D165" s="326"/>
      <c r="E165" s="326"/>
      <c r="F165" s="327" t="s">
        <v>1774</v>
      </c>
      <c r="G165" s="363"/>
      <c r="H165" s="364"/>
      <c r="I165" s="364"/>
      <c r="J165" s="326" t="s">
        <v>1775</v>
      </c>
      <c r="K165" s="304"/>
    </row>
    <row r="166" ht="5.25" customHeight="1">
      <c r="B166" s="332"/>
      <c r="C166" s="329"/>
      <c r="D166" s="329"/>
      <c r="E166" s="329"/>
      <c r="F166" s="329"/>
      <c r="G166" s="330"/>
      <c r="H166" s="329"/>
      <c r="I166" s="329"/>
      <c r="J166" s="329"/>
      <c r="K166" s="353"/>
    </row>
    <row r="167" ht="15" customHeight="1">
      <c r="B167" s="332"/>
      <c r="C167" s="310" t="s">
        <v>1779</v>
      </c>
      <c r="D167" s="310"/>
      <c r="E167" s="310"/>
      <c r="F167" s="331" t="s">
        <v>1776</v>
      </c>
      <c r="G167" s="310"/>
      <c r="H167" s="310" t="s">
        <v>1815</v>
      </c>
      <c r="I167" s="310" t="s">
        <v>1778</v>
      </c>
      <c r="J167" s="310">
        <v>120</v>
      </c>
      <c r="K167" s="353"/>
    </row>
    <row r="168" ht="15" customHeight="1">
      <c r="B168" s="332"/>
      <c r="C168" s="310" t="s">
        <v>1824</v>
      </c>
      <c r="D168" s="310"/>
      <c r="E168" s="310"/>
      <c r="F168" s="331" t="s">
        <v>1776</v>
      </c>
      <c r="G168" s="310"/>
      <c r="H168" s="310" t="s">
        <v>1825</v>
      </c>
      <c r="I168" s="310" t="s">
        <v>1778</v>
      </c>
      <c r="J168" s="310" t="s">
        <v>1826</v>
      </c>
      <c r="K168" s="353"/>
    </row>
    <row r="169" ht="15" customHeight="1">
      <c r="B169" s="332"/>
      <c r="C169" s="310" t="s">
        <v>1725</v>
      </c>
      <c r="D169" s="310"/>
      <c r="E169" s="310"/>
      <c r="F169" s="331" t="s">
        <v>1776</v>
      </c>
      <c r="G169" s="310"/>
      <c r="H169" s="310" t="s">
        <v>1842</v>
      </c>
      <c r="I169" s="310" t="s">
        <v>1778</v>
      </c>
      <c r="J169" s="310" t="s">
        <v>1826</v>
      </c>
      <c r="K169" s="353"/>
    </row>
    <row r="170" ht="15" customHeight="1">
      <c r="B170" s="332"/>
      <c r="C170" s="310" t="s">
        <v>1781</v>
      </c>
      <c r="D170" s="310"/>
      <c r="E170" s="310"/>
      <c r="F170" s="331" t="s">
        <v>1782</v>
      </c>
      <c r="G170" s="310"/>
      <c r="H170" s="310" t="s">
        <v>1842</v>
      </c>
      <c r="I170" s="310" t="s">
        <v>1778</v>
      </c>
      <c r="J170" s="310">
        <v>50</v>
      </c>
      <c r="K170" s="353"/>
    </row>
    <row r="171" ht="15" customHeight="1">
      <c r="B171" s="332"/>
      <c r="C171" s="310" t="s">
        <v>1784</v>
      </c>
      <c r="D171" s="310"/>
      <c r="E171" s="310"/>
      <c r="F171" s="331" t="s">
        <v>1776</v>
      </c>
      <c r="G171" s="310"/>
      <c r="H171" s="310" t="s">
        <v>1842</v>
      </c>
      <c r="I171" s="310" t="s">
        <v>1786</v>
      </c>
      <c r="J171" s="310"/>
      <c r="K171" s="353"/>
    </row>
    <row r="172" ht="15" customHeight="1">
      <c r="B172" s="332"/>
      <c r="C172" s="310" t="s">
        <v>1795</v>
      </c>
      <c r="D172" s="310"/>
      <c r="E172" s="310"/>
      <c r="F172" s="331" t="s">
        <v>1782</v>
      </c>
      <c r="G172" s="310"/>
      <c r="H172" s="310" t="s">
        <v>1842</v>
      </c>
      <c r="I172" s="310" t="s">
        <v>1778</v>
      </c>
      <c r="J172" s="310">
        <v>50</v>
      </c>
      <c r="K172" s="353"/>
    </row>
    <row r="173" ht="15" customHeight="1">
      <c r="B173" s="332"/>
      <c r="C173" s="310" t="s">
        <v>1803</v>
      </c>
      <c r="D173" s="310"/>
      <c r="E173" s="310"/>
      <c r="F173" s="331" t="s">
        <v>1782</v>
      </c>
      <c r="G173" s="310"/>
      <c r="H173" s="310" t="s">
        <v>1842</v>
      </c>
      <c r="I173" s="310" t="s">
        <v>1778</v>
      </c>
      <c r="J173" s="310">
        <v>50</v>
      </c>
      <c r="K173" s="353"/>
    </row>
    <row r="174" ht="15" customHeight="1">
      <c r="B174" s="332"/>
      <c r="C174" s="310" t="s">
        <v>1801</v>
      </c>
      <c r="D174" s="310"/>
      <c r="E174" s="310"/>
      <c r="F174" s="331" t="s">
        <v>1782</v>
      </c>
      <c r="G174" s="310"/>
      <c r="H174" s="310" t="s">
        <v>1842</v>
      </c>
      <c r="I174" s="310" t="s">
        <v>1778</v>
      </c>
      <c r="J174" s="310">
        <v>50</v>
      </c>
      <c r="K174" s="353"/>
    </row>
    <row r="175" ht="15" customHeight="1">
      <c r="B175" s="332"/>
      <c r="C175" s="310" t="s">
        <v>119</v>
      </c>
      <c r="D175" s="310"/>
      <c r="E175" s="310"/>
      <c r="F175" s="331" t="s">
        <v>1776</v>
      </c>
      <c r="G175" s="310"/>
      <c r="H175" s="310" t="s">
        <v>1843</v>
      </c>
      <c r="I175" s="310" t="s">
        <v>1844</v>
      </c>
      <c r="J175" s="310"/>
      <c r="K175" s="353"/>
    </row>
    <row r="176" ht="15" customHeight="1">
      <c r="B176" s="332"/>
      <c r="C176" s="310" t="s">
        <v>58</v>
      </c>
      <c r="D176" s="310"/>
      <c r="E176" s="310"/>
      <c r="F176" s="331" t="s">
        <v>1776</v>
      </c>
      <c r="G176" s="310"/>
      <c r="H176" s="310" t="s">
        <v>1845</v>
      </c>
      <c r="I176" s="310" t="s">
        <v>1846</v>
      </c>
      <c r="J176" s="310">
        <v>1</v>
      </c>
      <c r="K176" s="353"/>
    </row>
    <row r="177" ht="15" customHeight="1">
      <c r="B177" s="332"/>
      <c r="C177" s="310" t="s">
        <v>54</v>
      </c>
      <c r="D177" s="310"/>
      <c r="E177" s="310"/>
      <c r="F177" s="331" t="s">
        <v>1776</v>
      </c>
      <c r="G177" s="310"/>
      <c r="H177" s="310" t="s">
        <v>1847</v>
      </c>
      <c r="I177" s="310" t="s">
        <v>1778</v>
      </c>
      <c r="J177" s="310">
        <v>20</v>
      </c>
      <c r="K177" s="353"/>
    </row>
    <row r="178" ht="15" customHeight="1">
      <c r="B178" s="332"/>
      <c r="C178" s="310" t="s">
        <v>120</v>
      </c>
      <c r="D178" s="310"/>
      <c r="E178" s="310"/>
      <c r="F178" s="331" t="s">
        <v>1776</v>
      </c>
      <c r="G178" s="310"/>
      <c r="H178" s="310" t="s">
        <v>1848</v>
      </c>
      <c r="I178" s="310" t="s">
        <v>1778</v>
      </c>
      <c r="J178" s="310">
        <v>255</v>
      </c>
      <c r="K178" s="353"/>
    </row>
    <row r="179" ht="15" customHeight="1">
      <c r="B179" s="332"/>
      <c r="C179" s="310" t="s">
        <v>121</v>
      </c>
      <c r="D179" s="310"/>
      <c r="E179" s="310"/>
      <c r="F179" s="331" t="s">
        <v>1776</v>
      </c>
      <c r="G179" s="310"/>
      <c r="H179" s="310" t="s">
        <v>1741</v>
      </c>
      <c r="I179" s="310" t="s">
        <v>1778</v>
      </c>
      <c r="J179" s="310">
        <v>10</v>
      </c>
      <c r="K179" s="353"/>
    </row>
    <row r="180" ht="15" customHeight="1">
      <c r="B180" s="332"/>
      <c r="C180" s="310" t="s">
        <v>122</v>
      </c>
      <c r="D180" s="310"/>
      <c r="E180" s="310"/>
      <c r="F180" s="331" t="s">
        <v>1776</v>
      </c>
      <c r="G180" s="310"/>
      <c r="H180" s="310" t="s">
        <v>1849</v>
      </c>
      <c r="I180" s="310" t="s">
        <v>1810</v>
      </c>
      <c r="J180" s="310"/>
      <c r="K180" s="353"/>
    </row>
    <row r="181" ht="15" customHeight="1">
      <c r="B181" s="332"/>
      <c r="C181" s="310" t="s">
        <v>1850</v>
      </c>
      <c r="D181" s="310"/>
      <c r="E181" s="310"/>
      <c r="F181" s="331" t="s">
        <v>1776</v>
      </c>
      <c r="G181" s="310"/>
      <c r="H181" s="310" t="s">
        <v>1851</v>
      </c>
      <c r="I181" s="310" t="s">
        <v>1810</v>
      </c>
      <c r="J181" s="310"/>
      <c r="K181" s="353"/>
    </row>
    <row r="182" ht="15" customHeight="1">
      <c r="B182" s="332"/>
      <c r="C182" s="310" t="s">
        <v>1839</v>
      </c>
      <c r="D182" s="310"/>
      <c r="E182" s="310"/>
      <c r="F182" s="331" t="s">
        <v>1776</v>
      </c>
      <c r="G182" s="310"/>
      <c r="H182" s="310" t="s">
        <v>1852</v>
      </c>
      <c r="I182" s="310" t="s">
        <v>1810</v>
      </c>
      <c r="J182" s="310"/>
      <c r="K182" s="353"/>
    </row>
    <row r="183" ht="15" customHeight="1">
      <c r="B183" s="332"/>
      <c r="C183" s="310" t="s">
        <v>124</v>
      </c>
      <c r="D183" s="310"/>
      <c r="E183" s="310"/>
      <c r="F183" s="331" t="s">
        <v>1782</v>
      </c>
      <c r="G183" s="310"/>
      <c r="H183" s="310" t="s">
        <v>1853</v>
      </c>
      <c r="I183" s="310" t="s">
        <v>1778</v>
      </c>
      <c r="J183" s="310">
        <v>50</v>
      </c>
      <c r="K183" s="353"/>
    </row>
    <row r="184" ht="15" customHeight="1">
      <c r="B184" s="332"/>
      <c r="C184" s="310" t="s">
        <v>1854</v>
      </c>
      <c r="D184" s="310"/>
      <c r="E184" s="310"/>
      <c r="F184" s="331" t="s">
        <v>1782</v>
      </c>
      <c r="G184" s="310"/>
      <c r="H184" s="310" t="s">
        <v>1855</v>
      </c>
      <c r="I184" s="310" t="s">
        <v>1856</v>
      </c>
      <c r="J184" s="310"/>
      <c r="K184" s="353"/>
    </row>
    <row r="185" ht="15" customHeight="1">
      <c r="B185" s="332"/>
      <c r="C185" s="310" t="s">
        <v>1857</v>
      </c>
      <c r="D185" s="310"/>
      <c r="E185" s="310"/>
      <c r="F185" s="331" t="s">
        <v>1782</v>
      </c>
      <c r="G185" s="310"/>
      <c r="H185" s="310" t="s">
        <v>1858</v>
      </c>
      <c r="I185" s="310" t="s">
        <v>1856</v>
      </c>
      <c r="J185" s="310"/>
      <c r="K185" s="353"/>
    </row>
    <row r="186" ht="15" customHeight="1">
      <c r="B186" s="332"/>
      <c r="C186" s="310" t="s">
        <v>1859</v>
      </c>
      <c r="D186" s="310"/>
      <c r="E186" s="310"/>
      <c r="F186" s="331" t="s">
        <v>1782</v>
      </c>
      <c r="G186" s="310"/>
      <c r="H186" s="310" t="s">
        <v>1860</v>
      </c>
      <c r="I186" s="310" t="s">
        <v>1856</v>
      </c>
      <c r="J186" s="310"/>
      <c r="K186" s="353"/>
    </row>
    <row r="187" ht="15" customHeight="1">
      <c r="B187" s="332"/>
      <c r="C187" s="365" t="s">
        <v>1861</v>
      </c>
      <c r="D187" s="310"/>
      <c r="E187" s="310"/>
      <c r="F187" s="331" t="s">
        <v>1782</v>
      </c>
      <c r="G187" s="310"/>
      <c r="H187" s="310" t="s">
        <v>1862</v>
      </c>
      <c r="I187" s="310" t="s">
        <v>1863</v>
      </c>
      <c r="J187" s="366" t="s">
        <v>1864</v>
      </c>
      <c r="K187" s="353"/>
    </row>
    <row r="188" ht="15" customHeight="1">
      <c r="B188" s="332"/>
      <c r="C188" s="316" t="s">
        <v>43</v>
      </c>
      <c r="D188" s="310"/>
      <c r="E188" s="310"/>
      <c r="F188" s="331" t="s">
        <v>1776</v>
      </c>
      <c r="G188" s="310"/>
      <c r="H188" s="306" t="s">
        <v>1865</v>
      </c>
      <c r="I188" s="310" t="s">
        <v>1866</v>
      </c>
      <c r="J188" s="310"/>
      <c r="K188" s="353"/>
    </row>
    <row r="189" ht="15" customHeight="1">
      <c r="B189" s="332"/>
      <c r="C189" s="316" t="s">
        <v>1867</v>
      </c>
      <c r="D189" s="310"/>
      <c r="E189" s="310"/>
      <c r="F189" s="331" t="s">
        <v>1776</v>
      </c>
      <c r="G189" s="310"/>
      <c r="H189" s="310" t="s">
        <v>1868</v>
      </c>
      <c r="I189" s="310" t="s">
        <v>1810</v>
      </c>
      <c r="J189" s="310"/>
      <c r="K189" s="353"/>
    </row>
    <row r="190" ht="15" customHeight="1">
      <c r="B190" s="332"/>
      <c r="C190" s="316" t="s">
        <v>1869</v>
      </c>
      <c r="D190" s="310"/>
      <c r="E190" s="310"/>
      <c r="F190" s="331" t="s">
        <v>1776</v>
      </c>
      <c r="G190" s="310"/>
      <c r="H190" s="310" t="s">
        <v>1870</v>
      </c>
      <c r="I190" s="310" t="s">
        <v>1810</v>
      </c>
      <c r="J190" s="310"/>
      <c r="K190" s="353"/>
    </row>
    <row r="191" ht="15" customHeight="1">
      <c r="B191" s="332"/>
      <c r="C191" s="316" t="s">
        <v>1871</v>
      </c>
      <c r="D191" s="310"/>
      <c r="E191" s="310"/>
      <c r="F191" s="331" t="s">
        <v>1782</v>
      </c>
      <c r="G191" s="310"/>
      <c r="H191" s="310" t="s">
        <v>1872</v>
      </c>
      <c r="I191" s="310" t="s">
        <v>1810</v>
      </c>
      <c r="J191" s="310"/>
      <c r="K191" s="353"/>
    </row>
    <row r="192" ht="15" customHeight="1">
      <c r="B192" s="359"/>
      <c r="C192" s="367"/>
      <c r="D192" s="341"/>
      <c r="E192" s="341"/>
      <c r="F192" s="341"/>
      <c r="G192" s="341"/>
      <c r="H192" s="341"/>
      <c r="I192" s="341"/>
      <c r="J192" s="341"/>
      <c r="K192" s="360"/>
    </row>
    <row r="193" ht="18.75" customHeight="1">
      <c r="B193" s="306"/>
      <c r="C193" s="310"/>
      <c r="D193" s="310"/>
      <c r="E193" s="310"/>
      <c r="F193" s="331"/>
      <c r="G193" s="310"/>
      <c r="H193" s="310"/>
      <c r="I193" s="310"/>
      <c r="J193" s="310"/>
      <c r="K193" s="306"/>
    </row>
    <row r="194" ht="18.75" customHeight="1">
      <c r="B194" s="306"/>
      <c r="C194" s="310"/>
      <c r="D194" s="310"/>
      <c r="E194" s="310"/>
      <c r="F194" s="331"/>
      <c r="G194" s="310"/>
      <c r="H194" s="310"/>
      <c r="I194" s="310"/>
      <c r="J194" s="310"/>
      <c r="K194" s="306"/>
    </row>
    <row r="195" ht="18.75" customHeight="1"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</row>
    <row r="196" ht="13.5">
      <c r="B196" s="296"/>
      <c r="C196" s="297"/>
      <c r="D196" s="297"/>
      <c r="E196" s="297"/>
      <c r="F196" s="297"/>
      <c r="G196" s="297"/>
      <c r="H196" s="297"/>
      <c r="I196" s="297"/>
      <c r="J196" s="297"/>
      <c r="K196" s="298"/>
    </row>
    <row r="197" ht="21">
      <c r="B197" s="299"/>
      <c r="C197" s="300" t="s">
        <v>1873</v>
      </c>
      <c r="D197" s="300"/>
      <c r="E197" s="300"/>
      <c r="F197" s="300"/>
      <c r="G197" s="300"/>
      <c r="H197" s="300"/>
      <c r="I197" s="300"/>
      <c r="J197" s="300"/>
      <c r="K197" s="301"/>
    </row>
    <row r="198" ht="25.5" customHeight="1">
      <c r="B198" s="299"/>
      <c r="C198" s="368" t="s">
        <v>1874</v>
      </c>
      <c r="D198" s="368"/>
      <c r="E198" s="368"/>
      <c r="F198" s="368" t="s">
        <v>1875</v>
      </c>
      <c r="G198" s="369"/>
      <c r="H198" s="368" t="s">
        <v>1876</v>
      </c>
      <c r="I198" s="368"/>
      <c r="J198" s="368"/>
      <c r="K198" s="301"/>
    </row>
    <row r="199" ht="5.25" customHeight="1">
      <c r="B199" s="332"/>
      <c r="C199" s="329"/>
      <c r="D199" s="329"/>
      <c r="E199" s="329"/>
      <c r="F199" s="329"/>
      <c r="G199" s="310"/>
      <c r="H199" s="329"/>
      <c r="I199" s="329"/>
      <c r="J199" s="329"/>
      <c r="K199" s="353"/>
    </row>
    <row r="200" ht="15" customHeight="1">
      <c r="B200" s="332"/>
      <c r="C200" s="310" t="s">
        <v>1866</v>
      </c>
      <c r="D200" s="310"/>
      <c r="E200" s="310"/>
      <c r="F200" s="331" t="s">
        <v>44</v>
      </c>
      <c r="G200" s="310"/>
      <c r="H200" s="310" t="s">
        <v>1877</v>
      </c>
      <c r="I200" s="310"/>
      <c r="J200" s="310"/>
      <c r="K200" s="353"/>
    </row>
    <row r="201" ht="15" customHeight="1">
      <c r="B201" s="332"/>
      <c r="C201" s="338"/>
      <c r="D201" s="310"/>
      <c r="E201" s="310"/>
      <c r="F201" s="331" t="s">
        <v>45</v>
      </c>
      <c r="G201" s="310"/>
      <c r="H201" s="310" t="s">
        <v>1878</v>
      </c>
      <c r="I201" s="310"/>
      <c r="J201" s="310"/>
      <c r="K201" s="353"/>
    </row>
    <row r="202" ht="15" customHeight="1">
      <c r="B202" s="332"/>
      <c r="C202" s="338"/>
      <c r="D202" s="310"/>
      <c r="E202" s="310"/>
      <c r="F202" s="331" t="s">
        <v>48</v>
      </c>
      <c r="G202" s="310"/>
      <c r="H202" s="310" t="s">
        <v>1879</v>
      </c>
      <c r="I202" s="310"/>
      <c r="J202" s="310"/>
      <c r="K202" s="353"/>
    </row>
    <row r="203" ht="15" customHeight="1">
      <c r="B203" s="332"/>
      <c r="C203" s="310"/>
      <c r="D203" s="310"/>
      <c r="E203" s="310"/>
      <c r="F203" s="331" t="s">
        <v>46</v>
      </c>
      <c r="G203" s="310"/>
      <c r="H203" s="310" t="s">
        <v>1880</v>
      </c>
      <c r="I203" s="310"/>
      <c r="J203" s="310"/>
      <c r="K203" s="353"/>
    </row>
    <row r="204" ht="15" customHeight="1">
      <c r="B204" s="332"/>
      <c r="C204" s="310"/>
      <c r="D204" s="310"/>
      <c r="E204" s="310"/>
      <c r="F204" s="331" t="s">
        <v>47</v>
      </c>
      <c r="G204" s="310"/>
      <c r="H204" s="310" t="s">
        <v>1881</v>
      </c>
      <c r="I204" s="310"/>
      <c r="J204" s="310"/>
      <c r="K204" s="353"/>
    </row>
    <row r="205" ht="15" customHeight="1">
      <c r="B205" s="332"/>
      <c r="C205" s="310"/>
      <c r="D205" s="310"/>
      <c r="E205" s="310"/>
      <c r="F205" s="331"/>
      <c r="G205" s="310"/>
      <c r="H205" s="310"/>
      <c r="I205" s="310"/>
      <c r="J205" s="310"/>
      <c r="K205" s="353"/>
    </row>
    <row r="206" ht="15" customHeight="1">
      <c r="B206" s="332"/>
      <c r="C206" s="310" t="s">
        <v>1822</v>
      </c>
      <c r="D206" s="310"/>
      <c r="E206" s="310"/>
      <c r="F206" s="331" t="s">
        <v>80</v>
      </c>
      <c r="G206" s="310"/>
      <c r="H206" s="310" t="s">
        <v>1882</v>
      </c>
      <c r="I206" s="310"/>
      <c r="J206" s="310"/>
      <c r="K206" s="353"/>
    </row>
    <row r="207" ht="15" customHeight="1">
      <c r="B207" s="332"/>
      <c r="C207" s="338"/>
      <c r="D207" s="310"/>
      <c r="E207" s="310"/>
      <c r="F207" s="331" t="s">
        <v>1719</v>
      </c>
      <c r="G207" s="310"/>
      <c r="H207" s="310" t="s">
        <v>1720</v>
      </c>
      <c r="I207" s="310"/>
      <c r="J207" s="310"/>
      <c r="K207" s="353"/>
    </row>
    <row r="208" ht="15" customHeight="1">
      <c r="B208" s="332"/>
      <c r="C208" s="310"/>
      <c r="D208" s="310"/>
      <c r="E208" s="310"/>
      <c r="F208" s="331" t="s">
        <v>1717</v>
      </c>
      <c r="G208" s="310"/>
      <c r="H208" s="310" t="s">
        <v>1883</v>
      </c>
      <c r="I208" s="310"/>
      <c r="J208" s="310"/>
      <c r="K208" s="353"/>
    </row>
    <row r="209" ht="15" customHeight="1">
      <c r="B209" s="370"/>
      <c r="C209" s="338"/>
      <c r="D209" s="338"/>
      <c r="E209" s="338"/>
      <c r="F209" s="331" t="s">
        <v>1721</v>
      </c>
      <c r="G209" s="316"/>
      <c r="H209" s="357" t="s">
        <v>1722</v>
      </c>
      <c r="I209" s="357"/>
      <c r="J209" s="357"/>
      <c r="K209" s="371"/>
    </row>
    <row r="210" ht="15" customHeight="1">
      <c r="B210" s="370"/>
      <c r="C210" s="338"/>
      <c r="D210" s="338"/>
      <c r="E210" s="338"/>
      <c r="F210" s="331" t="s">
        <v>1723</v>
      </c>
      <c r="G210" s="316"/>
      <c r="H210" s="357" t="s">
        <v>1884</v>
      </c>
      <c r="I210" s="357"/>
      <c r="J210" s="357"/>
      <c r="K210" s="371"/>
    </row>
    <row r="211" ht="15" customHeight="1">
      <c r="B211" s="370"/>
      <c r="C211" s="338"/>
      <c r="D211" s="338"/>
      <c r="E211" s="338"/>
      <c r="F211" s="372"/>
      <c r="G211" s="316"/>
      <c r="H211" s="373"/>
      <c r="I211" s="373"/>
      <c r="J211" s="373"/>
      <c r="K211" s="371"/>
    </row>
    <row r="212" ht="15" customHeight="1">
      <c r="B212" s="370"/>
      <c r="C212" s="310" t="s">
        <v>1846</v>
      </c>
      <c r="D212" s="338"/>
      <c r="E212" s="338"/>
      <c r="F212" s="331">
        <v>1</v>
      </c>
      <c r="G212" s="316"/>
      <c r="H212" s="357" t="s">
        <v>1885</v>
      </c>
      <c r="I212" s="357"/>
      <c r="J212" s="357"/>
      <c r="K212" s="371"/>
    </row>
    <row r="213" ht="15" customHeight="1">
      <c r="B213" s="370"/>
      <c r="C213" s="338"/>
      <c r="D213" s="338"/>
      <c r="E213" s="338"/>
      <c r="F213" s="331">
        <v>2</v>
      </c>
      <c r="G213" s="316"/>
      <c r="H213" s="357" t="s">
        <v>1886</v>
      </c>
      <c r="I213" s="357"/>
      <c r="J213" s="357"/>
      <c r="K213" s="371"/>
    </row>
    <row r="214" ht="15" customHeight="1">
      <c r="B214" s="370"/>
      <c r="C214" s="338"/>
      <c r="D214" s="338"/>
      <c r="E214" s="338"/>
      <c r="F214" s="331">
        <v>3</v>
      </c>
      <c r="G214" s="316"/>
      <c r="H214" s="357" t="s">
        <v>1887</v>
      </c>
      <c r="I214" s="357"/>
      <c r="J214" s="357"/>
      <c r="K214" s="371"/>
    </row>
    <row r="215" ht="15" customHeight="1">
      <c r="B215" s="370"/>
      <c r="C215" s="338"/>
      <c r="D215" s="338"/>
      <c r="E215" s="338"/>
      <c r="F215" s="331">
        <v>4</v>
      </c>
      <c r="G215" s="316"/>
      <c r="H215" s="357" t="s">
        <v>1888</v>
      </c>
      <c r="I215" s="357"/>
      <c r="J215" s="357"/>
      <c r="K215" s="371"/>
    </row>
    <row r="216" ht="12.75" customHeight="1">
      <c r="B216" s="374"/>
      <c r="C216" s="375"/>
      <c r="D216" s="375"/>
      <c r="E216" s="375"/>
      <c r="F216" s="375"/>
      <c r="G216" s="375"/>
      <c r="H216" s="375"/>
      <c r="I216" s="375"/>
      <c r="J216" s="375"/>
      <c r="K216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PC22priprava\Skrivanek</dc:creator>
  <cp:lastModifiedBy>PC22priprava\Skrivanek</cp:lastModifiedBy>
  <dcterms:created xsi:type="dcterms:W3CDTF">2018-06-08T11:32:16Z</dcterms:created>
  <dcterms:modified xsi:type="dcterms:W3CDTF">2018-06-08T11:32:24Z</dcterms:modified>
</cp:coreProperties>
</file>